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移动石墨化炉4.0（厢式坩埚两用炉）\模块化石墨化炉\耐火砖\"/>
    </mc:Choice>
  </mc:AlternateContent>
  <xr:revisionPtr revIDLastSave="0" documentId="13_ncr:1_{0C7C9C0C-3DBD-442D-BDB8-2FEEA9220893}" xr6:coauthVersionLast="47" xr6:coauthVersionMax="47" xr10:uidLastSave="{00000000-0000-0000-0000-000000000000}"/>
  <bookViews>
    <workbookView xWindow="-96" yWindow="-96" windowWidth="23232" windowHeight="14136" xr2:uid="{3D9E0A31-11CD-40EB-B558-7803CB029AC6}"/>
  </bookViews>
  <sheets>
    <sheet name="招标耐火材料统计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4" i="1" l="1"/>
  <c r="O3" i="1"/>
  <c r="O4" i="1"/>
  <c r="O5" i="1"/>
  <c r="O6" i="1"/>
  <c r="O7" i="1"/>
  <c r="O8" i="1"/>
  <c r="O9" i="1"/>
  <c r="O10" i="1"/>
  <c r="O11" i="1"/>
  <c r="O12" i="1"/>
  <c r="O13" i="1"/>
  <c r="O2" i="1"/>
  <c r="K13" i="1"/>
  <c r="L13" i="1" s="1"/>
  <c r="J13" i="1"/>
  <c r="K12" i="1"/>
  <c r="L12" i="1" s="1"/>
  <c r="J12" i="1"/>
  <c r="K11" i="1"/>
  <c r="L11" i="1" s="1"/>
  <c r="J11" i="1"/>
  <c r="J10" i="1"/>
  <c r="F10" i="1"/>
  <c r="H10" i="1" s="1"/>
  <c r="K10" i="1" s="1"/>
  <c r="L10" i="1" s="1"/>
  <c r="J9" i="1"/>
  <c r="F9" i="1"/>
  <c r="H9" i="1" s="1"/>
  <c r="K9" i="1" s="1"/>
  <c r="L9" i="1" s="1"/>
  <c r="J8" i="1"/>
  <c r="H8" i="1"/>
  <c r="K8" i="1" s="1"/>
  <c r="L8" i="1" s="1"/>
  <c r="J7" i="1"/>
  <c r="H7" i="1"/>
  <c r="K7" i="1" s="1"/>
  <c r="L7" i="1" s="1"/>
  <c r="J6" i="1"/>
  <c r="H6" i="1"/>
  <c r="K6" i="1" s="1"/>
  <c r="L6" i="1" s="1"/>
  <c r="J5" i="1"/>
  <c r="H5" i="1"/>
  <c r="K5" i="1" s="1"/>
  <c r="L5" i="1" s="1"/>
  <c r="J4" i="1"/>
  <c r="H4" i="1"/>
  <c r="K4" i="1" s="1"/>
  <c r="L4" i="1" s="1"/>
  <c r="J3" i="1"/>
  <c r="H3" i="1"/>
  <c r="K3" i="1" s="1"/>
  <c r="L3" i="1" s="1"/>
  <c r="J2" i="1"/>
  <c r="H2" i="1"/>
  <c r="K2" i="1" s="1"/>
  <c r="K14" i="1" l="1"/>
  <c r="L2" i="1"/>
  <c r="L14" i="1" s="1"/>
</calcChain>
</file>

<file path=xl/sharedStrings.xml><?xml version="1.0" encoding="utf-8"?>
<sst xmlns="http://schemas.openxmlformats.org/spreadsheetml/2006/main" count="83" uniqueCount="58">
  <si>
    <t>耐材代号</t>
    <phoneticPr fontId="3" type="noConversion"/>
  </si>
  <si>
    <t>名称</t>
    <phoneticPr fontId="3" type="noConversion"/>
  </si>
  <si>
    <t>标准</t>
    <phoneticPr fontId="2" type="noConversion"/>
  </si>
  <si>
    <t>规格</t>
    <phoneticPr fontId="3" type="noConversion"/>
  </si>
  <si>
    <t>材质</t>
    <phoneticPr fontId="2" type="noConversion"/>
  </si>
  <si>
    <r>
      <t>单块体积(cm</t>
    </r>
    <r>
      <rPr>
        <b/>
        <vertAlign val="superscript"/>
        <sz val="11"/>
        <color theme="1"/>
        <rFont val="等线"/>
        <family val="3"/>
        <charset val="134"/>
        <scheme val="minor"/>
      </rPr>
      <t>3</t>
    </r>
    <r>
      <rPr>
        <b/>
        <sz val="11"/>
        <color theme="1"/>
        <rFont val="等线"/>
        <family val="3"/>
        <charset val="134"/>
        <scheme val="minor"/>
      </rPr>
      <t>)</t>
    </r>
    <phoneticPr fontId="3" type="noConversion"/>
  </si>
  <si>
    <r>
      <t>体积密度(g/cm</t>
    </r>
    <r>
      <rPr>
        <b/>
        <vertAlign val="superscript"/>
        <sz val="11"/>
        <color theme="1"/>
        <rFont val="等线"/>
        <family val="3"/>
        <charset val="134"/>
        <scheme val="minor"/>
      </rPr>
      <t>3</t>
    </r>
    <r>
      <rPr>
        <b/>
        <sz val="11"/>
        <color theme="1"/>
        <rFont val="等线"/>
        <family val="3"/>
        <charset val="134"/>
        <scheme val="minor"/>
      </rPr>
      <t>)</t>
    </r>
    <phoneticPr fontId="3" type="noConversion"/>
  </si>
  <si>
    <t>单重(kg)</t>
    <phoneticPr fontId="3" type="noConversion"/>
  </si>
  <si>
    <t>单台数量</t>
    <phoneticPr fontId="2" type="noConversion"/>
  </si>
  <si>
    <t>48台总数量</t>
    <phoneticPr fontId="2" type="noConversion"/>
  </si>
  <si>
    <t>单台重量(t)</t>
    <phoneticPr fontId="2" type="noConversion"/>
  </si>
  <si>
    <t>48台总重量(t)</t>
    <phoneticPr fontId="2" type="noConversion"/>
  </si>
  <si>
    <t>砖型图</t>
    <phoneticPr fontId="2" type="noConversion"/>
  </si>
  <si>
    <t>G1</t>
    <phoneticPr fontId="2" type="noConversion"/>
  </si>
  <si>
    <t>高铝异型砖</t>
    <phoneticPr fontId="2" type="noConversion"/>
  </si>
  <si>
    <t xml:space="preserve">GB/T 2988-2012
</t>
    <phoneticPr fontId="2" type="noConversion"/>
  </si>
  <si>
    <t>尺寸见砖型图</t>
    <phoneticPr fontId="2" type="noConversion"/>
  </si>
  <si>
    <t>LZ65</t>
    <phoneticPr fontId="2" type="noConversion"/>
  </si>
  <si>
    <t>G5</t>
    <phoneticPr fontId="2" type="noConversion"/>
  </si>
  <si>
    <t>G6</t>
    <phoneticPr fontId="2" type="noConversion"/>
  </si>
  <si>
    <t>G7</t>
    <phoneticPr fontId="2" type="noConversion"/>
  </si>
  <si>
    <t>G8</t>
    <phoneticPr fontId="2" type="noConversion"/>
  </si>
  <si>
    <t>高铝异形砖</t>
    <phoneticPr fontId="2" type="noConversion"/>
  </si>
  <si>
    <t>GB/T 2988-2012</t>
    <phoneticPr fontId="2" type="noConversion"/>
  </si>
  <si>
    <t>GT3</t>
    <phoneticPr fontId="2" type="noConversion"/>
  </si>
  <si>
    <t>高铝标砖</t>
    <phoneticPr fontId="2" type="noConversion"/>
  </si>
  <si>
    <t xml:space="preserve"> 230x114x65</t>
    <phoneticPr fontId="2" type="noConversion"/>
  </si>
  <si>
    <t>GT6</t>
    <phoneticPr fontId="2" type="noConversion"/>
  </si>
  <si>
    <t>230x114x75</t>
    <phoneticPr fontId="2" type="noConversion"/>
  </si>
  <si>
    <t>NP</t>
    <phoneticPr fontId="2" type="noConversion"/>
  </si>
  <si>
    <t>粘土大砖</t>
    <phoneticPr fontId="2" type="noConversion"/>
  </si>
  <si>
    <t xml:space="preserve">GB/T 34188-2017 </t>
    <phoneticPr fontId="2" type="noConversion"/>
  </si>
  <si>
    <t>460x230x65</t>
    <phoneticPr fontId="2" type="noConversion"/>
  </si>
  <si>
    <t>PN-40</t>
    <phoneticPr fontId="2" type="noConversion"/>
  </si>
  <si>
    <t>LT3</t>
    <phoneticPr fontId="2" type="noConversion"/>
  </si>
  <si>
    <t>高铝轻质标砖</t>
    <phoneticPr fontId="2" type="noConversion"/>
  </si>
  <si>
    <t>GB/T 3995-2014</t>
    <phoneticPr fontId="2" type="noConversion"/>
  </si>
  <si>
    <t>230x114x65</t>
    <phoneticPr fontId="2" type="noConversion"/>
  </si>
  <si>
    <t>LG140-0.8L</t>
    <phoneticPr fontId="2" type="noConversion"/>
  </si>
  <si>
    <t>LN</t>
    <phoneticPr fontId="2" type="noConversion"/>
  </si>
  <si>
    <t>高铝质耐火泥浆</t>
    <phoneticPr fontId="2" type="noConversion"/>
  </si>
  <si>
    <t>GB/T 2994-2008</t>
    <phoneticPr fontId="2" type="noConversion"/>
  </si>
  <si>
    <t>50kg袋装</t>
    <phoneticPr fontId="2" type="noConversion"/>
  </si>
  <si>
    <t>LN-65P</t>
    <phoneticPr fontId="2" type="noConversion"/>
  </si>
  <si>
    <t>-</t>
    <phoneticPr fontId="2" type="noConversion"/>
  </si>
  <si>
    <t>LGN</t>
    <phoneticPr fontId="2" type="noConversion"/>
  </si>
  <si>
    <t>硅酸铝质隔热耐火泥浆</t>
    <phoneticPr fontId="2" type="noConversion"/>
  </si>
  <si>
    <t>YB/T 114-2016</t>
    <phoneticPr fontId="2" type="noConversion"/>
  </si>
  <si>
    <t>LGN-140</t>
    <phoneticPr fontId="2" type="noConversion"/>
  </si>
  <si>
    <t>TJ</t>
    <phoneticPr fontId="2" type="noConversion"/>
  </si>
  <si>
    <t>麦芽糖浆</t>
    <phoneticPr fontId="2" type="noConversion"/>
  </si>
  <si>
    <t>GB/T 20883-2017</t>
    <phoneticPr fontId="2" type="noConversion"/>
  </si>
  <si>
    <t>75kg桶装</t>
    <phoneticPr fontId="2" type="noConversion"/>
  </si>
  <si>
    <t>糖分≥42%，锤度≥80%</t>
    <phoneticPr fontId="2" type="noConversion"/>
  </si>
  <si>
    <t>单价(元/t）</t>
    <phoneticPr fontId="2" type="noConversion"/>
  </si>
  <si>
    <t>小计价格（元）</t>
    <phoneticPr fontId="2" type="noConversion"/>
  </si>
  <si>
    <t>重量总计（t）</t>
    <phoneticPr fontId="2" type="noConversion"/>
  </si>
  <si>
    <t>价格总计（元）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</si>
</sst>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00"/>
  </numFmts>
  <fonts count="5" x14ac:knownFonts="1">
    <font>
      <sz val="11"/>
      <color theme="1"/>
      <name val="等线"/>
      <family val="2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sz val="9"/>
      <name val="等线"/>
      <family val="3"/>
      <charset val="134"/>
      <scheme val="minor"/>
    </font>
    <font>
      <b/>
      <vertAlign val="superscript"/>
      <sz val="11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77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76200</xdr:colOff>
      <xdr:row>4</xdr:row>
      <xdr:rowOff>113956</xdr:rowOff>
    </xdr:from>
    <xdr:to>
      <xdr:col>12</xdr:col>
      <xdr:colOff>2562225</xdr:colOff>
      <xdr:row>4</xdr:row>
      <xdr:rowOff>1899865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72D9CF7C-5CF3-408F-9B16-66F77E83A9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914120" y="6206146"/>
          <a:ext cx="2486025" cy="1785909"/>
        </a:xfrm>
        <a:prstGeom prst="rect">
          <a:avLst/>
        </a:prstGeom>
      </xdr:spPr>
    </xdr:pic>
    <xdr:clientData/>
  </xdr:twoCellAnchor>
  <xdr:twoCellAnchor editAs="oneCell">
    <xdr:from>
      <xdr:col>12</xdr:col>
      <xdr:colOff>47625</xdr:colOff>
      <xdr:row>1</xdr:row>
      <xdr:rowOff>167502</xdr:rowOff>
    </xdr:from>
    <xdr:to>
      <xdr:col>12</xdr:col>
      <xdr:colOff>2476500</xdr:colOff>
      <xdr:row>1</xdr:row>
      <xdr:rowOff>1884992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DEC1FC5E-A840-4459-A0B4-F19336B136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885545" y="377052"/>
          <a:ext cx="2428875" cy="1717490"/>
        </a:xfrm>
        <a:prstGeom prst="rect">
          <a:avLst/>
        </a:prstGeom>
      </xdr:spPr>
    </xdr:pic>
    <xdr:clientData/>
  </xdr:twoCellAnchor>
  <xdr:twoCellAnchor editAs="oneCell">
    <xdr:from>
      <xdr:col>12</xdr:col>
      <xdr:colOff>81644</xdr:colOff>
      <xdr:row>2</xdr:row>
      <xdr:rowOff>159915</xdr:rowOff>
    </xdr:from>
    <xdr:to>
      <xdr:col>12</xdr:col>
      <xdr:colOff>2539264</xdr:colOff>
      <xdr:row>2</xdr:row>
      <xdr:rowOff>1920240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8E9103B6-FF9D-417F-8E90-9423321BE3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919564" y="2362095"/>
          <a:ext cx="2457620" cy="1760325"/>
        </a:xfrm>
        <a:prstGeom prst="rect">
          <a:avLst/>
        </a:prstGeom>
      </xdr:spPr>
    </xdr:pic>
    <xdr:clientData/>
  </xdr:twoCellAnchor>
  <xdr:twoCellAnchor editAs="oneCell">
    <xdr:from>
      <xdr:col>12</xdr:col>
      <xdr:colOff>35860</xdr:colOff>
      <xdr:row>3</xdr:row>
      <xdr:rowOff>40343</xdr:rowOff>
    </xdr:from>
    <xdr:to>
      <xdr:col>12</xdr:col>
      <xdr:colOff>2572871</xdr:colOff>
      <xdr:row>3</xdr:row>
      <xdr:rowOff>1852691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3AD06BC6-3F20-42E0-8817-758E29CD1F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3873780" y="4231343"/>
          <a:ext cx="2537011" cy="1812348"/>
        </a:xfrm>
        <a:prstGeom prst="rect">
          <a:avLst/>
        </a:prstGeom>
      </xdr:spPr>
    </xdr:pic>
    <xdr:clientData/>
  </xdr:twoCellAnchor>
  <xdr:twoCellAnchor editAs="oneCell">
    <xdr:from>
      <xdr:col>12</xdr:col>
      <xdr:colOff>48986</xdr:colOff>
      <xdr:row>5</xdr:row>
      <xdr:rowOff>31698</xdr:rowOff>
    </xdr:from>
    <xdr:to>
      <xdr:col>12</xdr:col>
      <xdr:colOff>2596243</xdr:colOff>
      <xdr:row>5</xdr:row>
      <xdr:rowOff>1902918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8B93A395-47EB-409C-830E-CE8B608C28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3886906" y="8074608"/>
          <a:ext cx="2547257" cy="18712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FBFE16-04B6-4286-96FF-03A2E5411440}">
  <dimension ref="A1:O14"/>
  <sheetViews>
    <sheetView tabSelected="1" zoomScale="70" zoomScaleNormal="70" workbookViewId="0">
      <selection activeCell="N18" sqref="N18"/>
    </sheetView>
  </sheetViews>
  <sheetFormatPr defaultRowHeight="14.1" x14ac:dyDescent="0.5"/>
  <cols>
    <col min="2" max="2" width="22.6484375" bestFit="1" customWidth="1"/>
    <col min="3" max="3" width="15.1484375" customWidth="1"/>
    <col min="4" max="4" width="13.6484375" bestFit="1" customWidth="1"/>
    <col min="5" max="5" width="27.546875" bestFit="1" customWidth="1"/>
    <col min="6" max="6" width="14.796875" bestFit="1" customWidth="1"/>
    <col min="7" max="7" width="18.44921875" bestFit="1" customWidth="1"/>
    <col min="10" max="10" width="15.09765625" customWidth="1"/>
    <col min="11" max="11" width="14.19921875" customWidth="1"/>
    <col min="12" max="12" width="13.6484375" customWidth="1"/>
    <col min="13" max="13" width="34.59765625" customWidth="1"/>
    <col min="14" max="14" width="16.296875" customWidth="1"/>
    <col min="15" max="15" width="16.09765625" customWidth="1"/>
  </cols>
  <sheetData>
    <row r="1" spans="1:15" ht="16.5" x14ac:dyDescent="0.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1" t="s">
        <v>54</v>
      </c>
      <c r="O1" s="11" t="s">
        <v>55</v>
      </c>
    </row>
    <row r="2" spans="1:15" ht="156.9" customHeight="1" x14ac:dyDescent="0.5">
      <c r="A2" s="2" t="s">
        <v>13</v>
      </c>
      <c r="B2" s="2" t="s">
        <v>14</v>
      </c>
      <c r="C2" s="3" t="s">
        <v>15</v>
      </c>
      <c r="D2" s="3" t="s">
        <v>16</v>
      </c>
      <c r="E2" s="3" t="s">
        <v>17</v>
      </c>
      <c r="F2" s="4">
        <v>6340.0460000000003</v>
      </c>
      <c r="G2" s="5">
        <v>2.2999999999999998</v>
      </c>
      <c r="H2" s="5">
        <f t="shared" ref="H2:H9" si="0">F2*G2/1000</f>
        <v>14.582105799999999</v>
      </c>
      <c r="I2" s="2">
        <v>3731</v>
      </c>
      <c r="J2" s="2">
        <f>I2*48</f>
        <v>179088</v>
      </c>
      <c r="K2" s="6">
        <f>H2*I2/1000</f>
        <v>54.405836739799994</v>
      </c>
      <c r="L2" s="6">
        <f>K2*48</f>
        <v>2611.4801635103995</v>
      </c>
      <c r="M2" s="2"/>
      <c r="N2" s="12"/>
      <c r="O2" s="2">
        <f>N2*L2</f>
        <v>0</v>
      </c>
    </row>
    <row r="3" spans="1:15" ht="156.6" customHeight="1" x14ac:dyDescent="0.5">
      <c r="A3" s="2" t="s">
        <v>18</v>
      </c>
      <c r="B3" s="2" t="s">
        <v>14</v>
      </c>
      <c r="C3" s="3" t="s">
        <v>15</v>
      </c>
      <c r="D3" s="3" t="s">
        <v>16</v>
      </c>
      <c r="E3" s="3" t="s">
        <v>17</v>
      </c>
      <c r="F3" s="4">
        <v>9420.9549999999999</v>
      </c>
      <c r="G3" s="5">
        <v>2.2999999999999998</v>
      </c>
      <c r="H3" s="5">
        <f t="shared" si="0"/>
        <v>21.668196499999997</v>
      </c>
      <c r="I3" s="2">
        <v>91</v>
      </c>
      <c r="J3" s="2">
        <f t="shared" ref="J3:J9" si="1">I3*48</f>
        <v>4368</v>
      </c>
      <c r="K3" s="6">
        <f t="shared" ref="K3:K9" si="2">H3*I3/1000</f>
        <v>1.9718058814999997</v>
      </c>
      <c r="L3" s="6">
        <f t="shared" ref="L3:L9" si="3">K3*48</f>
        <v>94.646682311999982</v>
      </c>
      <c r="M3" s="2"/>
      <c r="N3" s="12"/>
      <c r="O3" s="2">
        <f t="shared" ref="O3:O13" si="4">N3*L3</f>
        <v>0</v>
      </c>
    </row>
    <row r="4" spans="1:15" ht="149.69999999999999" customHeight="1" x14ac:dyDescent="0.5">
      <c r="A4" s="2" t="s">
        <v>19</v>
      </c>
      <c r="B4" s="2" t="s">
        <v>14</v>
      </c>
      <c r="C4" s="3" t="s">
        <v>15</v>
      </c>
      <c r="D4" s="3" t="s">
        <v>16</v>
      </c>
      <c r="E4" s="3" t="s">
        <v>17</v>
      </c>
      <c r="F4" s="4">
        <v>6109.2719999999999</v>
      </c>
      <c r="G4" s="5">
        <v>2.2999999999999998</v>
      </c>
      <c r="H4" s="5">
        <f t="shared" si="0"/>
        <v>14.051325599999998</v>
      </c>
      <c r="I4" s="2">
        <v>182</v>
      </c>
      <c r="J4" s="2">
        <f t="shared" si="1"/>
        <v>8736</v>
      </c>
      <c r="K4" s="6">
        <f t="shared" si="2"/>
        <v>2.5573412591999993</v>
      </c>
      <c r="L4" s="6">
        <f t="shared" si="3"/>
        <v>122.75238044159997</v>
      </c>
      <c r="M4" s="2"/>
      <c r="N4" s="12"/>
      <c r="O4" s="2">
        <f t="shared" si="4"/>
        <v>0</v>
      </c>
    </row>
    <row r="5" spans="1:15" ht="153.6" customHeight="1" x14ac:dyDescent="0.5">
      <c r="A5" s="2" t="s">
        <v>20</v>
      </c>
      <c r="B5" s="2" t="s">
        <v>14</v>
      </c>
      <c r="C5" s="3" t="s">
        <v>15</v>
      </c>
      <c r="D5" s="3" t="s">
        <v>16</v>
      </c>
      <c r="E5" s="3" t="s">
        <v>17</v>
      </c>
      <c r="F5" s="2">
        <v>9116.0210000000006</v>
      </c>
      <c r="G5" s="5">
        <v>2.2999999999999998</v>
      </c>
      <c r="H5" s="5">
        <f t="shared" si="0"/>
        <v>20.966848300000002</v>
      </c>
      <c r="I5" s="2">
        <v>91</v>
      </c>
      <c r="J5" s="2">
        <f t="shared" si="1"/>
        <v>4368</v>
      </c>
      <c r="K5" s="6">
        <f t="shared" si="2"/>
        <v>1.9079831953000002</v>
      </c>
      <c r="L5" s="6">
        <f t="shared" si="3"/>
        <v>91.583193374400011</v>
      </c>
      <c r="M5" s="2"/>
      <c r="N5" s="12"/>
      <c r="O5" s="2">
        <f t="shared" si="4"/>
        <v>0</v>
      </c>
    </row>
    <row r="6" spans="1:15" ht="153.6" customHeight="1" x14ac:dyDescent="0.5">
      <c r="A6" s="2" t="s">
        <v>21</v>
      </c>
      <c r="B6" s="2" t="s">
        <v>22</v>
      </c>
      <c r="C6" s="3" t="s">
        <v>23</v>
      </c>
      <c r="D6" s="3" t="s">
        <v>16</v>
      </c>
      <c r="E6" s="3" t="s">
        <v>17</v>
      </c>
      <c r="F6" s="2">
        <v>2526.8589999999999</v>
      </c>
      <c r="G6" s="5">
        <v>2.2999999999999998</v>
      </c>
      <c r="H6" s="5">
        <f t="shared" si="0"/>
        <v>5.8117756999999992</v>
      </c>
      <c r="I6" s="2">
        <v>365</v>
      </c>
      <c r="J6" s="2">
        <f t="shared" si="1"/>
        <v>17520</v>
      </c>
      <c r="K6" s="6">
        <f t="shared" si="2"/>
        <v>2.1212981305</v>
      </c>
      <c r="L6" s="6">
        <f t="shared" si="3"/>
        <v>101.82231026400001</v>
      </c>
      <c r="M6" s="2"/>
      <c r="N6" s="12"/>
      <c r="O6" s="2">
        <f t="shared" si="4"/>
        <v>0</v>
      </c>
    </row>
    <row r="7" spans="1:15" ht="28.2" x14ac:dyDescent="0.5">
      <c r="A7" s="2" t="s">
        <v>24</v>
      </c>
      <c r="B7" s="2" t="s">
        <v>25</v>
      </c>
      <c r="C7" s="3" t="s">
        <v>15</v>
      </c>
      <c r="D7" s="3" t="s">
        <v>26</v>
      </c>
      <c r="E7" s="3" t="s">
        <v>17</v>
      </c>
      <c r="F7" s="2">
        <v>1704.3</v>
      </c>
      <c r="G7" s="5">
        <v>2.2999999999999998</v>
      </c>
      <c r="H7" s="5">
        <f t="shared" si="0"/>
        <v>3.9198899999999992</v>
      </c>
      <c r="I7" s="2">
        <v>14436</v>
      </c>
      <c r="J7" s="2">
        <f t="shared" si="1"/>
        <v>692928</v>
      </c>
      <c r="K7" s="6">
        <f t="shared" si="2"/>
        <v>56.587532039999992</v>
      </c>
      <c r="L7" s="6">
        <f t="shared" si="3"/>
        <v>2716.2015379199997</v>
      </c>
      <c r="M7" s="2"/>
      <c r="N7" s="12"/>
      <c r="O7" s="2">
        <f t="shared" si="4"/>
        <v>0</v>
      </c>
    </row>
    <row r="8" spans="1:15" ht="28.2" x14ac:dyDescent="0.5">
      <c r="A8" s="2" t="s">
        <v>27</v>
      </c>
      <c r="B8" s="2" t="s">
        <v>25</v>
      </c>
      <c r="C8" s="3" t="s">
        <v>15</v>
      </c>
      <c r="D8" s="3" t="s">
        <v>28</v>
      </c>
      <c r="E8" s="3" t="s">
        <v>17</v>
      </c>
      <c r="F8" s="2">
        <v>1966.5</v>
      </c>
      <c r="G8" s="5">
        <v>2.2999999999999998</v>
      </c>
      <c r="H8" s="5">
        <f t="shared" si="0"/>
        <v>4.5229499999999998</v>
      </c>
      <c r="I8" s="2">
        <v>4776</v>
      </c>
      <c r="J8" s="2">
        <f t="shared" si="1"/>
        <v>229248</v>
      </c>
      <c r="K8" s="6">
        <f t="shared" si="2"/>
        <v>21.601609199999999</v>
      </c>
      <c r="L8" s="6">
        <f t="shared" si="3"/>
        <v>1036.8772415999999</v>
      </c>
      <c r="M8" s="2"/>
      <c r="N8" s="12"/>
      <c r="O8" s="2">
        <f t="shared" si="4"/>
        <v>0</v>
      </c>
    </row>
    <row r="9" spans="1:15" x14ac:dyDescent="0.5">
      <c r="A9" s="2" t="s">
        <v>29</v>
      </c>
      <c r="B9" s="2" t="s">
        <v>30</v>
      </c>
      <c r="C9" s="2" t="s">
        <v>31</v>
      </c>
      <c r="D9" s="2" t="s">
        <v>32</v>
      </c>
      <c r="E9" s="2" t="s">
        <v>33</v>
      </c>
      <c r="F9" s="4">
        <f>460*230*65/1000</f>
        <v>6877</v>
      </c>
      <c r="G9" s="5">
        <v>2</v>
      </c>
      <c r="H9" s="5">
        <f t="shared" si="0"/>
        <v>13.754</v>
      </c>
      <c r="I9" s="5">
        <v>900</v>
      </c>
      <c r="J9" s="2">
        <f t="shared" si="1"/>
        <v>43200</v>
      </c>
      <c r="K9" s="6">
        <f t="shared" si="2"/>
        <v>12.3786</v>
      </c>
      <c r="L9" s="6">
        <f t="shared" si="3"/>
        <v>594.17280000000005</v>
      </c>
      <c r="M9" s="2"/>
      <c r="N9" s="12"/>
      <c r="O9" s="2">
        <f t="shared" si="4"/>
        <v>0</v>
      </c>
    </row>
    <row r="10" spans="1:15" x14ac:dyDescent="0.5">
      <c r="A10" s="2" t="s">
        <v>34</v>
      </c>
      <c r="B10" s="2" t="s">
        <v>35</v>
      </c>
      <c r="C10" s="2" t="s">
        <v>36</v>
      </c>
      <c r="D10" s="2" t="s">
        <v>37</v>
      </c>
      <c r="E10" s="2" t="s">
        <v>38</v>
      </c>
      <c r="F10" s="2">
        <f>230*114*65/1000</f>
        <v>1704.3</v>
      </c>
      <c r="G10" s="5">
        <v>0.8</v>
      </c>
      <c r="H10" s="5">
        <f>F10*G10/1000</f>
        <v>1.36344</v>
      </c>
      <c r="I10" s="5">
        <v>3367</v>
      </c>
      <c r="J10" s="2">
        <f>I10*48</f>
        <v>161616</v>
      </c>
      <c r="K10" s="6">
        <f>H10*I10/1000</f>
        <v>4.59070248</v>
      </c>
      <c r="L10" s="6">
        <f>K10*48</f>
        <v>220.35371903999999</v>
      </c>
      <c r="M10" s="2"/>
      <c r="N10" s="12"/>
      <c r="O10" s="2">
        <f t="shared" si="4"/>
        <v>0</v>
      </c>
    </row>
    <row r="11" spans="1:15" x14ac:dyDescent="0.5">
      <c r="A11" s="2" t="s">
        <v>39</v>
      </c>
      <c r="B11" s="2" t="s">
        <v>40</v>
      </c>
      <c r="C11" s="2" t="s">
        <v>41</v>
      </c>
      <c r="D11" s="2" t="s">
        <v>42</v>
      </c>
      <c r="E11" s="2" t="s">
        <v>43</v>
      </c>
      <c r="F11" s="2" t="s">
        <v>44</v>
      </c>
      <c r="G11" s="2" t="s">
        <v>44</v>
      </c>
      <c r="H11" s="2">
        <v>50</v>
      </c>
      <c r="I11" s="7">
        <v>149.273281556196</v>
      </c>
      <c r="J11" s="7">
        <f t="shared" ref="J11:J13" si="5">I11*48</f>
        <v>7165.1175146974074</v>
      </c>
      <c r="K11" s="6">
        <f t="shared" ref="K11:K13" si="6">H11*I11/1000</f>
        <v>7.4636640778098</v>
      </c>
      <c r="L11" s="6">
        <f t="shared" ref="L11:L13" si="7">K11*48</f>
        <v>358.25587573487041</v>
      </c>
      <c r="M11" s="2"/>
      <c r="N11" s="12"/>
      <c r="O11" s="2">
        <f t="shared" si="4"/>
        <v>0</v>
      </c>
    </row>
    <row r="12" spans="1:15" x14ac:dyDescent="0.5">
      <c r="A12" s="2" t="s">
        <v>45</v>
      </c>
      <c r="B12" s="2" t="s">
        <v>46</v>
      </c>
      <c r="C12" s="2" t="s">
        <v>47</v>
      </c>
      <c r="D12" s="2" t="s">
        <v>42</v>
      </c>
      <c r="E12" s="2" t="s">
        <v>48</v>
      </c>
      <c r="F12" s="2" t="s">
        <v>44</v>
      </c>
      <c r="G12" s="2" t="s">
        <v>44</v>
      </c>
      <c r="H12" s="2">
        <v>50</v>
      </c>
      <c r="I12" s="7">
        <v>15.492000000000001</v>
      </c>
      <c r="J12" s="7">
        <f t="shared" si="5"/>
        <v>743.61599999999999</v>
      </c>
      <c r="K12" s="6">
        <f t="shared" si="6"/>
        <v>0.77460000000000007</v>
      </c>
      <c r="L12" s="6">
        <f t="shared" si="7"/>
        <v>37.180800000000005</v>
      </c>
      <c r="M12" s="2"/>
      <c r="N12" s="12"/>
      <c r="O12" s="2">
        <f t="shared" si="4"/>
        <v>0</v>
      </c>
    </row>
    <row r="13" spans="1:15" x14ac:dyDescent="0.5">
      <c r="A13" s="2" t="s">
        <v>49</v>
      </c>
      <c r="B13" s="2" t="s">
        <v>50</v>
      </c>
      <c r="C13" s="2" t="s">
        <v>51</v>
      </c>
      <c r="D13" s="2" t="s">
        <v>52</v>
      </c>
      <c r="E13" s="2" t="s">
        <v>53</v>
      </c>
      <c r="F13" s="2" t="s">
        <v>44</v>
      </c>
      <c r="G13" s="2" t="s">
        <v>44</v>
      </c>
      <c r="H13" s="2">
        <v>75</v>
      </c>
      <c r="I13" s="7">
        <v>6.6099175380815156</v>
      </c>
      <c r="J13" s="7">
        <f t="shared" si="5"/>
        <v>317.27604182791276</v>
      </c>
      <c r="K13" s="6">
        <f t="shared" si="6"/>
        <v>0.49574381535611367</v>
      </c>
      <c r="L13" s="6">
        <f t="shared" si="7"/>
        <v>23.795703137093454</v>
      </c>
      <c r="M13" s="2"/>
      <c r="N13" s="12"/>
      <c r="O13" s="2">
        <f t="shared" si="4"/>
        <v>0</v>
      </c>
    </row>
    <row r="14" spans="1:15" x14ac:dyDescent="0.5">
      <c r="J14" s="8" t="s">
        <v>56</v>
      </c>
      <c r="K14" s="9">
        <f>SUM(K2:K8)</f>
        <v>141.15340644629998</v>
      </c>
      <c r="L14" s="10">
        <f>SUM(L2:L8)</f>
        <v>6775.3635094223991</v>
      </c>
      <c r="M14" s="12"/>
      <c r="N14" s="8" t="s">
        <v>57</v>
      </c>
      <c r="O14" s="2">
        <f>SUM(O2:O13)</f>
        <v>0</v>
      </c>
    </row>
  </sheetData>
  <phoneticPr fontId="2" type="noConversion"/>
  <pageMargins left="0.7" right="0.7" top="0.75" bottom="0.75" header="0.3" footer="0.3"/>
  <pageSetup paperSize="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招标耐火材料统计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wangrj</dc:creator>
  <cp:lastModifiedBy>wangrj</cp:lastModifiedBy>
  <dcterms:created xsi:type="dcterms:W3CDTF">2023-03-27T23:50:39Z</dcterms:created>
  <dcterms:modified xsi:type="dcterms:W3CDTF">2023-03-27T23:54:37Z</dcterms:modified>
</cp:coreProperties>
</file>