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ellimages.xml" ContentType="application/vnd.wps-officedocument.cellim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工程项目\内蒙古科达新材料\招投标文件\总承包项目\第二次答疑流程\"/>
    </mc:Choice>
  </mc:AlternateContent>
  <xr:revisionPtr revIDLastSave="0" documentId="13_ncr:1_{DFA00487-CBCA-41F3-B895-909470AE5898}" xr6:coauthVersionLast="47" xr6:coauthVersionMax="47" xr10:uidLastSave="{00000000-0000-0000-0000-000000000000}"/>
  <bookViews>
    <workbookView xWindow="-98" yWindow="-98" windowWidth="21795" windowHeight="12975" xr2:uid="{00000000-000D-0000-FFFF-FFFF00000000}"/>
  </bookViews>
  <sheets>
    <sheet name="投标答疑汇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8" i="1" l="1"/>
  <c r="E67" i="1"/>
  <c r="E65" i="1"/>
  <c r="E64" i="1"/>
  <c r="E61" i="1"/>
  <c r="E60" i="1"/>
  <c r="E59" i="1"/>
  <c r="E58" i="1"/>
  <c r="E57" i="1"/>
  <c r="E55" i="1"/>
  <c r="E53" i="1"/>
  <c r="E52" i="1"/>
  <c r="E46" i="1"/>
  <c r="E44" i="1"/>
  <c r="E42" i="1"/>
  <c r="E41" i="1"/>
  <c r="E38" i="1"/>
  <c r="E37" i="1"/>
  <c r="E36" i="1"/>
  <c r="E35" i="1"/>
  <c r="E34" i="1"/>
  <c r="E33" i="1"/>
  <c r="E32" i="1"/>
  <c r="E31" i="1"/>
  <c r="E30" i="1"/>
  <c r="E29" i="1"/>
  <c r="E28" i="1"/>
  <c r="E27" i="1"/>
  <c r="E26" i="1"/>
  <c r="E25" i="1"/>
  <c r="E24" i="1"/>
  <c r="E23" i="1"/>
  <c r="E20" i="1"/>
  <c r="E19" i="1"/>
  <c r="E16" i="1"/>
  <c r="E14" i="1"/>
  <c r="E13" i="1"/>
  <c r="E12" i="1"/>
  <c r="E11" i="1"/>
  <c r="E9" i="1"/>
  <c r="E8" i="1"/>
  <c r="E7" i="1"/>
</calcChain>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3" name="ID_1A3259BD37344BB28D2782B4559468FD"/>
        <xdr:cNvPicPr>
          <a:picLocks noChangeAspect="1"/>
        </xdr:cNvPicPr>
      </xdr:nvPicPr>
      <xdr:blipFill>
        <a:blip r:embed="rId1"/>
        <a:stretch>
          <a:fillRect/>
        </a:stretch>
      </xdr:blipFill>
      <xdr:spPr>
        <a:xfrm>
          <a:off x="6121400" y="2694305"/>
          <a:ext cx="10001250" cy="3638550"/>
        </a:xfrm>
        <a:prstGeom prst="rect">
          <a:avLst/>
        </a:prstGeom>
        <a:noFill/>
        <a:ln w="9525">
          <a:noFill/>
        </a:ln>
      </xdr:spPr>
    </xdr:pic>
  </etc:cellImage>
  <etc:cellImage>
    <xdr:pic>
      <xdr:nvPicPr>
        <xdr:cNvPr id="23" name="ID_DAB4264BF8374ECD9081E5138D197C29"/>
        <xdr:cNvPicPr>
          <a:picLocks noChangeAspect="1"/>
        </xdr:cNvPicPr>
      </xdr:nvPicPr>
      <xdr:blipFill>
        <a:blip r:embed="rId2"/>
        <a:stretch>
          <a:fillRect/>
        </a:stretch>
      </xdr:blipFill>
      <xdr:spPr>
        <a:xfrm>
          <a:off x="5999480" y="5652135"/>
          <a:ext cx="7429500" cy="6838950"/>
        </a:xfrm>
        <a:prstGeom prst="rect">
          <a:avLst/>
        </a:prstGeom>
        <a:noFill/>
        <a:ln w="9525">
          <a:noFill/>
        </a:ln>
      </xdr:spPr>
    </xdr:pic>
  </etc:cellImage>
  <etc:cellImage>
    <xdr:pic>
      <xdr:nvPicPr>
        <xdr:cNvPr id="8" name="ID_E0FEB54F30114CBCA9CE99E92639FBD5"/>
        <xdr:cNvPicPr>
          <a:picLocks noChangeAspect="1"/>
        </xdr:cNvPicPr>
      </xdr:nvPicPr>
      <xdr:blipFill>
        <a:blip r:embed="rId3"/>
        <a:stretch>
          <a:fillRect/>
        </a:stretch>
      </xdr:blipFill>
      <xdr:spPr>
        <a:xfrm>
          <a:off x="6585585" y="13895070"/>
          <a:ext cx="3114675" cy="657225"/>
        </a:xfrm>
        <a:prstGeom prst="rect">
          <a:avLst/>
        </a:prstGeom>
        <a:noFill/>
        <a:ln w="9525">
          <a:noFill/>
        </a:ln>
      </xdr:spPr>
    </xdr:pic>
  </etc:cellImage>
  <etc:cellImage>
    <xdr:pic>
      <xdr:nvPicPr>
        <xdr:cNvPr id="7" name="ID_F76D7807CDD748E7B699E742531E1790"/>
        <xdr:cNvPicPr>
          <a:picLocks noChangeAspect="1"/>
        </xdr:cNvPicPr>
      </xdr:nvPicPr>
      <xdr:blipFill>
        <a:blip r:embed="rId4"/>
        <a:stretch>
          <a:fillRect/>
        </a:stretch>
      </xdr:blipFill>
      <xdr:spPr>
        <a:xfrm>
          <a:off x="5999480" y="12656820"/>
          <a:ext cx="5248275" cy="1800225"/>
        </a:xfrm>
        <a:prstGeom prst="rect">
          <a:avLst/>
        </a:prstGeom>
        <a:noFill/>
        <a:ln w="9525">
          <a:noFill/>
        </a:ln>
      </xdr:spPr>
    </xdr:pic>
  </etc:cellImage>
  <etc:cellImage>
    <xdr:pic>
      <xdr:nvPicPr>
        <xdr:cNvPr id="5" name="ID_89FAD14571424F0F8BC1B64D10C43D3F"/>
        <xdr:cNvPicPr>
          <a:picLocks noChangeAspect="1"/>
        </xdr:cNvPicPr>
      </xdr:nvPicPr>
      <xdr:blipFill>
        <a:blip r:embed="rId5"/>
        <a:stretch>
          <a:fillRect/>
        </a:stretch>
      </xdr:blipFill>
      <xdr:spPr>
        <a:xfrm>
          <a:off x="5999480" y="6718935"/>
          <a:ext cx="4029075" cy="3409950"/>
        </a:xfrm>
        <a:prstGeom prst="rect">
          <a:avLst/>
        </a:prstGeom>
        <a:noFill/>
        <a:ln w="9525">
          <a:noFill/>
        </a:ln>
      </xdr:spPr>
    </xdr:pic>
  </etc:cellImage>
  <etc:cellImage>
    <xdr:pic>
      <xdr:nvPicPr>
        <xdr:cNvPr id="13" name="ID_1A25D994B9D84356AEAEE95C28E7DB18"/>
        <xdr:cNvPicPr>
          <a:picLocks noChangeAspect="1"/>
        </xdr:cNvPicPr>
      </xdr:nvPicPr>
      <xdr:blipFill>
        <a:blip r:embed="rId6"/>
        <a:stretch>
          <a:fillRect/>
        </a:stretch>
      </xdr:blipFill>
      <xdr:spPr>
        <a:xfrm>
          <a:off x="8155305" y="2953385"/>
          <a:ext cx="9686925" cy="3257550"/>
        </a:xfrm>
        <a:prstGeom prst="rect">
          <a:avLst/>
        </a:prstGeom>
        <a:noFill/>
        <a:ln w="9525">
          <a:noFill/>
        </a:ln>
      </xdr:spPr>
    </xdr:pic>
  </etc:cellImage>
  <etc:cellImage>
    <xdr:pic>
      <xdr:nvPicPr>
        <xdr:cNvPr id="2" name="ID_C0109C36CD4F49E1B67A16125C990B5B"/>
        <xdr:cNvPicPr>
          <a:picLocks noChangeAspect="1"/>
        </xdr:cNvPicPr>
      </xdr:nvPicPr>
      <xdr:blipFill>
        <a:blip r:embed="rId7"/>
        <a:stretch>
          <a:fillRect/>
        </a:stretch>
      </xdr:blipFill>
      <xdr:spPr>
        <a:xfrm>
          <a:off x="5499100" y="2343785"/>
          <a:ext cx="3269615" cy="2127250"/>
        </a:xfrm>
        <a:prstGeom prst="rect">
          <a:avLst/>
        </a:prstGeom>
        <a:noFill/>
        <a:ln w="9525">
          <a:noFill/>
        </a:ln>
      </xdr:spPr>
    </xdr:pic>
  </etc:cellImage>
  <etc:cellImage>
    <xdr:pic>
      <xdr:nvPicPr>
        <xdr:cNvPr id="26" name="ID_3E6D0327826F479CBE1CCBAE02F9CE87"/>
        <xdr:cNvPicPr>
          <a:picLocks noChangeAspect="1"/>
        </xdr:cNvPicPr>
      </xdr:nvPicPr>
      <xdr:blipFill>
        <a:blip r:embed="rId8"/>
        <a:stretch>
          <a:fillRect/>
        </a:stretch>
      </xdr:blipFill>
      <xdr:spPr>
        <a:xfrm>
          <a:off x="8155305" y="12313285"/>
          <a:ext cx="9315450" cy="5857875"/>
        </a:xfrm>
        <a:prstGeom prst="rect">
          <a:avLst/>
        </a:prstGeom>
        <a:noFill/>
        <a:ln w="9525">
          <a:noFill/>
        </a:ln>
      </xdr:spPr>
    </xdr:pic>
  </etc:cellImage>
  <etc:cellImage>
    <xdr:pic>
      <xdr:nvPicPr>
        <xdr:cNvPr id="25" name="ID_E03E021488504BB298C92FE76CF078AD"/>
        <xdr:cNvPicPr>
          <a:picLocks noChangeAspect="1"/>
        </xdr:cNvPicPr>
      </xdr:nvPicPr>
      <xdr:blipFill>
        <a:blip r:embed="rId9"/>
        <a:stretch>
          <a:fillRect/>
        </a:stretch>
      </xdr:blipFill>
      <xdr:spPr>
        <a:xfrm>
          <a:off x="8155305" y="11436985"/>
          <a:ext cx="9829800" cy="2114550"/>
        </a:xfrm>
        <a:prstGeom prst="rect">
          <a:avLst/>
        </a:prstGeom>
        <a:noFill/>
        <a:ln w="9525">
          <a:noFill/>
        </a:ln>
      </xdr:spPr>
    </xdr:pic>
  </etc:cellImage>
  <etc:cellImage>
    <xdr:pic>
      <xdr:nvPicPr>
        <xdr:cNvPr id="54" name="ID_7C91485531D2407BAB3CBCCDBCA4D11F"/>
        <xdr:cNvPicPr>
          <a:picLocks noChangeAspect="1"/>
        </xdr:cNvPicPr>
      </xdr:nvPicPr>
      <xdr:blipFill>
        <a:blip r:embed="rId10"/>
        <a:stretch>
          <a:fillRect/>
        </a:stretch>
      </xdr:blipFill>
      <xdr:spPr>
        <a:xfrm>
          <a:off x="8220075" y="37299265"/>
          <a:ext cx="12887325" cy="914400"/>
        </a:xfrm>
        <a:prstGeom prst="rect">
          <a:avLst/>
        </a:prstGeom>
        <a:noFill/>
        <a:ln w="9525">
          <a:noFill/>
        </a:ln>
      </xdr:spPr>
    </xdr:pic>
  </etc:cellImage>
  <etc:cellImage>
    <xdr:pic>
      <xdr:nvPicPr>
        <xdr:cNvPr id="36" name="ID_F3DE33151EB84D1DA5F8E6E7F57126FD"/>
        <xdr:cNvPicPr>
          <a:picLocks noChangeAspect="1"/>
        </xdr:cNvPicPr>
      </xdr:nvPicPr>
      <xdr:blipFill>
        <a:blip r:embed="rId11"/>
        <a:stretch>
          <a:fillRect/>
        </a:stretch>
      </xdr:blipFill>
      <xdr:spPr>
        <a:xfrm>
          <a:off x="8155305" y="17685385"/>
          <a:ext cx="6715125" cy="3943350"/>
        </a:xfrm>
        <a:prstGeom prst="rect">
          <a:avLst/>
        </a:prstGeom>
        <a:noFill/>
        <a:ln w="9525">
          <a:noFill/>
        </a:ln>
      </xdr:spPr>
    </xdr:pic>
  </etc:cellImage>
  <etc:cellImage>
    <xdr:pic>
      <xdr:nvPicPr>
        <xdr:cNvPr id="34" name="ID_8E4806E580D54FB6AE344A5490264621"/>
        <xdr:cNvPicPr>
          <a:picLocks noChangeAspect="1"/>
        </xdr:cNvPicPr>
      </xdr:nvPicPr>
      <xdr:blipFill>
        <a:blip r:embed="rId12"/>
        <a:stretch>
          <a:fillRect/>
        </a:stretch>
      </xdr:blipFill>
      <xdr:spPr>
        <a:xfrm>
          <a:off x="8155305" y="16809085"/>
          <a:ext cx="7019925" cy="1114425"/>
        </a:xfrm>
        <a:prstGeom prst="rect">
          <a:avLst/>
        </a:prstGeom>
        <a:noFill/>
        <a:ln w="9525">
          <a:noFill/>
        </a:ln>
      </xdr:spPr>
    </xdr:pic>
  </etc:cellImage>
  <etc:cellImage>
    <xdr:pic>
      <xdr:nvPicPr>
        <xdr:cNvPr id="32" name="ID_5677CBB880384290B0CD3E4B68C9AFC4"/>
        <xdr:cNvPicPr>
          <a:picLocks noChangeAspect="1"/>
        </xdr:cNvPicPr>
      </xdr:nvPicPr>
      <xdr:blipFill>
        <a:blip r:embed="rId13"/>
        <a:stretch>
          <a:fillRect/>
        </a:stretch>
      </xdr:blipFill>
      <xdr:spPr>
        <a:xfrm>
          <a:off x="8155305" y="14891385"/>
          <a:ext cx="6800850" cy="7172325"/>
        </a:xfrm>
        <a:prstGeom prst="rect">
          <a:avLst/>
        </a:prstGeom>
        <a:noFill/>
        <a:ln w="9525">
          <a:noFill/>
        </a:ln>
      </xdr:spPr>
    </xdr:pic>
  </etc:cellImage>
  <etc:cellImage>
    <xdr:pic>
      <xdr:nvPicPr>
        <xdr:cNvPr id="37" name="ID_BF10D6D9087240CDB3431F6174365B9D"/>
        <xdr:cNvPicPr>
          <a:picLocks noChangeAspect="1"/>
        </xdr:cNvPicPr>
      </xdr:nvPicPr>
      <xdr:blipFill>
        <a:blip r:embed="rId14"/>
        <a:stretch>
          <a:fillRect/>
        </a:stretch>
      </xdr:blipFill>
      <xdr:spPr>
        <a:xfrm>
          <a:off x="8155305" y="18714085"/>
          <a:ext cx="7705725" cy="7086600"/>
        </a:xfrm>
        <a:prstGeom prst="rect">
          <a:avLst/>
        </a:prstGeom>
        <a:noFill/>
        <a:ln w="9525">
          <a:noFill/>
        </a:ln>
      </xdr:spPr>
    </xdr:pic>
  </etc:cellImage>
  <etc:cellImage>
    <xdr:pic>
      <xdr:nvPicPr>
        <xdr:cNvPr id="39" name="ID_1167BE8372EE4D38BB23DA19AA5F5F8E"/>
        <xdr:cNvPicPr>
          <a:picLocks noChangeAspect="1"/>
        </xdr:cNvPicPr>
      </xdr:nvPicPr>
      <xdr:blipFill>
        <a:blip r:embed="rId15"/>
        <a:stretch>
          <a:fillRect/>
        </a:stretch>
      </xdr:blipFill>
      <xdr:spPr>
        <a:xfrm>
          <a:off x="8155305" y="21647785"/>
          <a:ext cx="6962775" cy="1114425"/>
        </a:xfrm>
        <a:prstGeom prst="rect">
          <a:avLst/>
        </a:prstGeom>
        <a:noFill/>
        <a:ln w="9525">
          <a:noFill/>
        </a:ln>
      </xdr:spPr>
    </xdr:pic>
  </etc:cellImage>
  <etc:cellImage>
    <xdr:pic>
      <xdr:nvPicPr>
        <xdr:cNvPr id="41" name="ID_A15B727CB6D74344AA46553CC820A072"/>
        <xdr:cNvPicPr>
          <a:picLocks noChangeAspect="1"/>
        </xdr:cNvPicPr>
      </xdr:nvPicPr>
      <xdr:blipFill>
        <a:blip r:embed="rId16"/>
        <a:stretch>
          <a:fillRect/>
        </a:stretch>
      </xdr:blipFill>
      <xdr:spPr>
        <a:xfrm>
          <a:off x="8155305" y="23463885"/>
          <a:ext cx="7115175" cy="3028950"/>
        </a:xfrm>
        <a:prstGeom prst="rect">
          <a:avLst/>
        </a:prstGeom>
        <a:noFill/>
        <a:ln w="9525">
          <a:noFill/>
        </a:ln>
      </xdr:spPr>
    </xdr:pic>
  </etc:cellImage>
  <etc:cellImage>
    <xdr:pic>
      <xdr:nvPicPr>
        <xdr:cNvPr id="42" name="ID_7C7C372510A548CE8E4C96C591926A7F"/>
        <xdr:cNvPicPr>
          <a:picLocks noChangeAspect="1"/>
        </xdr:cNvPicPr>
      </xdr:nvPicPr>
      <xdr:blipFill>
        <a:blip r:embed="rId17"/>
        <a:stretch>
          <a:fillRect/>
        </a:stretch>
      </xdr:blipFill>
      <xdr:spPr>
        <a:xfrm>
          <a:off x="8155305" y="24276685"/>
          <a:ext cx="6886575" cy="4257675"/>
        </a:xfrm>
        <a:prstGeom prst="rect">
          <a:avLst/>
        </a:prstGeom>
        <a:noFill/>
        <a:ln w="9525">
          <a:noFill/>
        </a:ln>
      </xdr:spPr>
    </xdr:pic>
  </etc:cellImage>
  <etc:cellImage>
    <xdr:pic>
      <xdr:nvPicPr>
        <xdr:cNvPr id="43" name="ID_B0B2AE4469CA4B2683966D823EA9C7A9"/>
        <xdr:cNvPicPr>
          <a:picLocks noChangeAspect="1"/>
        </xdr:cNvPicPr>
      </xdr:nvPicPr>
      <xdr:blipFill>
        <a:blip r:embed="rId18"/>
        <a:stretch>
          <a:fillRect/>
        </a:stretch>
      </xdr:blipFill>
      <xdr:spPr>
        <a:xfrm>
          <a:off x="8155305" y="27159585"/>
          <a:ext cx="7258050" cy="2228850"/>
        </a:xfrm>
        <a:prstGeom prst="rect">
          <a:avLst/>
        </a:prstGeom>
        <a:noFill/>
        <a:ln w="9525">
          <a:noFill/>
        </a:ln>
      </xdr:spPr>
    </xdr:pic>
  </etc:cellImage>
  <etc:cellImage>
    <xdr:pic>
      <xdr:nvPicPr>
        <xdr:cNvPr id="44" name="ID_670811840E0142EFBB994B1121C37DEE"/>
        <xdr:cNvPicPr>
          <a:picLocks noChangeAspect="1"/>
        </xdr:cNvPicPr>
      </xdr:nvPicPr>
      <xdr:blipFill>
        <a:blip r:embed="rId19"/>
        <a:stretch>
          <a:fillRect/>
        </a:stretch>
      </xdr:blipFill>
      <xdr:spPr>
        <a:xfrm>
          <a:off x="8155305" y="27921585"/>
          <a:ext cx="7543800" cy="828675"/>
        </a:xfrm>
        <a:prstGeom prst="rect">
          <a:avLst/>
        </a:prstGeom>
        <a:noFill/>
        <a:ln w="9525">
          <a:noFill/>
        </a:ln>
      </xdr:spPr>
    </xdr:pic>
  </etc:cellImage>
  <etc:cellImage>
    <xdr:pic>
      <xdr:nvPicPr>
        <xdr:cNvPr id="45" name="ID_2BF364E9A5124434B9E0729E265CB141"/>
        <xdr:cNvPicPr>
          <a:picLocks noChangeAspect="1"/>
        </xdr:cNvPicPr>
      </xdr:nvPicPr>
      <xdr:blipFill>
        <a:blip r:embed="rId20"/>
        <a:stretch>
          <a:fillRect/>
        </a:stretch>
      </xdr:blipFill>
      <xdr:spPr>
        <a:xfrm>
          <a:off x="8155305" y="29712285"/>
          <a:ext cx="7086600" cy="2076450"/>
        </a:xfrm>
        <a:prstGeom prst="rect">
          <a:avLst/>
        </a:prstGeom>
        <a:noFill/>
        <a:ln w="9525">
          <a:noFill/>
        </a:ln>
      </xdr:spPr>
    </xdr:pic>
  </etc:cellImage>
  <etc:cellImage>
    <xdr:pic>
      <xdr:nvPicPr>
        <xdr:cNvPr id="48" name="ID_37F0E0E6073C4ABFBCE91717477792F9"/>
        <xdr:cNvPicPr>
          <a:picLocks noChangeAspect="1"/>
        </xdr:cNvPicPr>
      </xdr:nvPicPr>
      <xdr:blipFill>
        <a:blip r:embed="rId21"/>
        <a:stretch>
          <a:fillRect/>
        </a:stretch>
      </xdr:blipFill>
      <xdr:spPr>
        <a:xfrm>
          <a:off x="8155305" y="32061785"/>
          <a:ext cx="7200900" cy="2943225"/>
        </a:xfrm>
        <a:prstGeom prst="rect">
          <a:avLst/>
        </a:prstGeom>
        <a:noFill/>
        <a:ln w="9525">
          <a:noFill/>
        </a:ln>
      </xdr:spPr>
    </xdr:pic>
  </etc:cellImage>
  <etc:cellImage>
    <xdr:pic>
      <xdr:nvPicPr>
        <xdr:cNvPr id="53" name="ID_8EF6D94C2A544AEF87D0C35E67B94709"/>
        <xdr:cNvPicPr>
          <a:picLocks noChangeAspect="1"/>
        </xdr:cNvPicPr>
      </xdr:nvPicPr>
      <xdr:blipFill>
        <a:blip r:embed="rId22"/>
        <a:stretch>
          <a:fillRect/>
        </a:stretch>
      </xdr:blipFill>
      <xdr:spPr>
        <a:xfrm>
          <a:off x="8155305" y="34284285"/>
          <a:ext cx="6800850" cy="5943600"/>
        </a:xfrm>
        <a:prstGeom prst="rect">
          <a:avLst/>
        </a:prstGeom>
        <a:noFill/>
        <a:ln w="9525">
          <a:noFill/>
        </a:ln>
      </xdr:spPr>
    </xdr:pic>
  </etc:cellImage>
  <etc:cellImage>
    <xdr:pic>
      <xdr:nvPicPr>
        <xdr:cNvPr id="55" name="ID_9E699F05738D467E9B34068A70B22336"/>
        <xdr:cNvPicPr>
          <a:picLocks noChangeAspect="1"/>
        </xdr:cNvPicPr>
      </xdr:nvPicPr>
      <xdr:blipFill>
        <a:blip r:embed="rId23"/>
        <a:stretch>
          <a:fillRect/>
        </a:stretch>
      </xdr:blipFill>
      <xdr:spPr>
        <a:xfrm>
          <a:off x="8155305" y="38665785"/>
          <a:ext cx="6086475" cy="1057275"/>
        </a:xfrm>
        <a:prstGeom prst="rect">
          <a:avLst/>
        </a:prstGeom>
        <a:noFill/>
        <a:ln w="9525">
          <a:noFill/>
        </a:ln>
      </xdr:spPr>
    </xdr:pic>
  </etc:cellImage>
  <etc:cellImage>
    <xdr:pic>
      <xdr:nvPicPr>
        <xdr:cNvPr id="59" name="ID_ACD270FD594544EABD6E26C7AD04D1A2"/>
        <xdr:cNvPicPr>
          <a:picLocks noChangeAspect="1"/>
        </xdr:cNvPicPr>
      </xdr:nvPicPr>
      <xdr:blipFill>
        <a:blip r:embed="rId24"/>
        <a:stretch>
          <a:fillRect/>
        </a:stretch>
      </xdr:blipFill>
      <xdr:spPr>
        <a:xfrm>
          <a:off x="8155305" y="51314985"/>
          <a:ext cx="9715500" cy="1457325"/>
        </a:xfrm>
        <a:prstGeom prst="rect">
          <a:avLst/>
        </a:prstGeom>
        <a:noFill/>
        <a:ln w="9525">
          <a:noFill/>
        </a:ln>
      </xdr:spPr>
    </xdr:pic>
  </etc:cellImage>
  <etc:cellImage>
    <xdr:pic>
      <xdr:nvPicPr>
        <xdr:cNvPr id="60" name="ID_2064EC1268CE496B901C3F7B4318CF30"/>
        <xdr:cNvPicPr>
          <a:picLocks noChangeAspect="1"/>
        </xdr:cNvPicPr>
      </xdr:nvPicPr>
      <xdr:blipFill>
        <a:blip r:embed="rId25"/>
        <a:stretch>
          <a:fillRect/>
        </a:stretch>
      </xdr:blipFill>
      <xdr:spPr>
        <a:xfrm>
          <a:off x="8155305" y="55632985"/>
          <a:ext cx="10287000" cy="1628775"/>
        </a:xfrm>
        <a:prstGeom prst="rect">
          <a:avLst/>
        </a:prstGeom>
        <a:noFill/>
        <a:ln w="9525">
          <a:noFill/>
        </a:ln>
      </xdr:spPr>
    </xdr:pic>
  </etc:cellImage>
  <etc:cellImage>
    <xdr:pic>
      <xdr:nvPicPr>
        <xdr:cNvPr id="14" name="ID_FE1D02B0DB4F4952A7768BDFD3B85252"/>
        <xdr:cNvPicPr>
          <a:picLocks noChangeAspect="1"/>
        </xdr:cNvPicPr>
      </xdr:nvPicPr>
      <xdr:blipFill>
        <a:blip r:embed="rId26"/>
        <a:stretch>
          <a:fillRect/>
        </a:stretch>
      </xdr:blipFill>
      <xdr:spPr>
        <a:xfrm>
          <a:off x="8155305" y="4083685"/>
          <a:ext cx="9744075" cy="3286125"/>
        </a:xfrm>
        <a:prstGeom prst="rect">
          <a:avLst/>
        </a:prstGeom>
        <a:noFill/>
        <a:ln w="9525">
          <a:noFill/>
        </a:ln>
      </xdr:spPr>
    </xdr:pic>
  </etc:cellImage>
  <etc:cellImage>
    <xdr:pic>
      <xdr:nvPicPr>
        <xdr:cNvPr id="15" name="ID_E79CE4D1B0474697BF1E3307A2DF418B"/>
        <xdr:cNvPicPr>
          <a:picLocks noChangeAspect="1"/>
        </xdr:cNvPicPr>
      </xdr:nvPicPr>
      <xdr:blipFill>
        <a:blip r:embed="rId27"/>
        <a:stretch>
          <a:fillRect/>
        </a:stretch>
      </xdr:blipFill>
      <xdr:spPr>
        <a:xfrm>
          <a:off x="8155305" y="5112385"/>
          <a:ext cx="9772650" cy="1257300"/>
        </a:xfrm>
        <a:prstGeom prst="rect">
          <a:avLst/>
        </a:prstGeom>
        <a:noFill/>
        <a:ln w="9525">
          <a:noFill/>
        </a:ln>
      </xdr:spPr>
    </xdr:pic>
  </etc:cellImage>
  <etc:cellImage>
    <xdr:pic>
      <xdr:nvPicPr>
        <xdr:cNvPr id="18" name="ID_61AAD7FEAEE14C0D95ADB0C3467615E7"/>
        <xdr:cNvPicPr>
          <a:picLocks noChangeAspect="1"/>
        </xdr:cNvPicPr>
      </xdr:nvPicPr>
      <xdr:blipFill>
        <a:blip r:embed="rId28"/>
        <a:stretch>
          <a:fillRect/>
        </a:stretch>
      </xdr:blipFill>
      <xdr:spPr>
        <a:xfrm>
          <a:off x="8155305" y="6953885"/>
          <a:ext cx="11201400" cy="6372225"/>
        </a:xfrm>
        <a:prstGeom prst="rect">
          <a:avLst/>
        </a:prstGeom>
        <a:noFill/>
        <a:ln w="9525">
          <a:noFill/>
        </a:ln>
      </xdr:spPr>
    </xdr:pic>
  </etc:cellImage>
  <etc:cellImage>
    <xdr:pic>
      <xdr:nvPicPr>
        <xdr:cNvPr id="56" name="ID_2DCDFCD818F04930AF5B58E10A54850B"/>
        <xdr:cNvPicPr>
          <a:picLocks noChangeAspect="1"/>
        </xdr:cNvPicPr>
      </xdr:nvPicPr>
      <xdr:blipFill>
        <a:blip r:embed="rId29"/>
        <a:stretch>
          <a:fillRect/>
        </a:stretch>
      </xdr:blipFill>
      <xdr:spPr>
        <a:xfrm>
          <a:off x="8155305" y="44825285"/>
          <a:ext cx="4514850" cy="3486150"/>
        </a:xfrm>
        <a:prstGeom prst="rect">
          <a:avLst/>
        </a:prstGeom>
        <a:noFill/>
        <a:ln w="9525">
          <a:noFill/>
        </a:ln>
      </xdr:spPr>
    </xdr:pic>
  </etc:cellImage>
  <etc:cellImage>
    <xdr:pic>
      <xdr:nvPicPr>
        <xdr:cNvPr id="4" name="ID_C2F05C63C9244F7A980F8FFCB64D8F00"/>
        <xdr:cNvPicPr>
          <a:picLocks noChangeAspect="1"/>
        </xdr:cNvPicPr>
      </xdr:nvPicPr>
      <xdr:blipFill>
        <a:blip r:embed="rId30"/>
        <a:stretch>
          <a:fillRect/>
        </a:stretch>
      </xdr:blipFill>
      <xdr:spPr>
        <a:xfrm>
          <a:off x="5499100" y="2343785"/>
          <a:ext cx="6743700" cy="314325"/>
        </a:xfrm>
        <a:prstGeom prst="rect">
          <a:avLst/>
        </a:prstGeom>
        <a:noFill/>
        <a:ln w="9525">
          <a:noFill/>
        </a:ln>
      </xdr:spPr>
    </xdr:pic>
  </etc:cellImage>
  <etc:cellImage>
    <xdr:pic>
      <xdr:nvPicPr>
        <xdr:cNvPr id="24" name="ID_40263A1523A546F4B66196A5FD679B87"/>
        <xdr:cNvPicPr>
          <a:picLocks noChangeAspect="1"/>
        </xdr:cNvPicPr>
      </xdr:nvPicPr>
      <xdr:blipFill>
        <a:blip r:embed="rId31"/>
        <a:stretch>
          <a:fillRect/>
        </a:stretch>
      </xdr:blipFill>
      <xdr:spPr>
        <a:xfrm>
          <a:off x="8155305" y="10471785"/>
          <a:ext cx="9858375" cy="5343525"/>
        </a:xfrm>
        <a:prstGeom prst="rect">
          <a:avLst/>
        </a:prstGeom>
        <a:noFill/>
        <a:ln w="9525">
          <a:noFill/>
        </a:ln>
      </xdr:spPr>
    </xdr:pic>
  </etc:cellImage>
  <etc:cellImage>
    <xdr:pic>
      <xdr:nvPicPr>
        <xdr:cNvPr id="12" name="ID_6C3E83F7B77348F28ED6DC66B6C9F259"/>
        <xdr:cNvPicPr>
          <a:picLocks noChangeAspect="1"/>
        </xdr:cNvPicPr>
      </xdr:nvPicPr>
      <xdr:blipFill>
        <a:blip r:embed="rId32"/>
        <a:stretch>
          <a:fillRect/>
        </a:stretch>
      </xdr:blipFill>
      <xdr:spPr>
        <a:xfrm>
          <a:off x="8155305" y="8439785"/>
          <a:ext cx="9658350" cy="4829175"/>
        </a:xfrm>
        <a:prstGeom prst="rect">
          <a:avLst/>
        </a:prstGeom>
        <a:noFill/>
        <a:ln w="9525">
          <a:noFill/>
        </a:ln>
      </xdr:spPr>
    </xdr:pic>
  </etc:cellImage>
  <etc:cellImage>
    <xdr:pic>
      <xdr:nvPicPr>
        <xdr:cNvPr id="64" name="ID_6D83C9BAF9FB4D6FAC392DF2980C0849"/>
        <xdr:cNvPicPr>
          <a:picLocks noChangeAspect="1"/>
        </xdr:cNvPicPr>
      </xdr:nvPicPr>
      <xdr:blipFill>
        <a:blip r:embed="rId33"/>
        <a:stretch>
          <a:fillRect/>
        </a:stretch>
      </xdr:blipFill>
      <xdr:spPr>
        <a:xfrm>
          <a:off x="8155305" y="61957585"/>
          <a:ext cx="7058025" cy="1876425"/>
        </a:xfrm>
        <a:prstGeom prst="rect">
          <a:avLst/>
        </a:prstGeom>
        <a:noFill/>
        <a:ln w="9525">
          <a:noFill/>
        </a:ln>
      </xdr:spPr>
    </xdr:pic>
  </etc:cellImage>
  <etc:cellImage>
    <xdr:pic>
      <xdr:nvPicPr>
        <xdr:cNvPr id="6" name="ID_1E6046AC629C4D5CA2BBA78D1F104481"/>
        <xdr:cNvPicPr>
          <a:picLocks noChangeAspect="1"/>
        </xdr:cNvPicPr>
      </xdr:nvPicPr>
      <xdr:blipFill>
        <a:blip r:embed="rId34"/>
        <a:stretch>
          <a:fillRect/>
        </a:stretch>
      </xdr:blipFill>
      <xdr:spPr>
        <a:xfrm>
          <a:off x="8155305" y="69933185"/>
          <a:ext cx="7115175" cy="2400300"/>
        </a:xfrm>
        <a:prstGeom prst="rect">
          <a:avLst/>
        </a:prstGeom>
        <a:noFill/>
        <a:ln w="9525">
          <a:noFill/>
        </a:ln>
      </xdr:spPr>
    </xdr:pic>
  </etc:cellImage>
  <etc:cellImage>
    <xdr:pic>
      <xdr:nvPicPr>
        <xdr:cNvPr id="9" name="ID_2B9AE6F9E9704D52AD00163008F08381"/>
        <xdr:cNvPicPr>
          <a:picLocks noChangeAspect="1"/>
        </xdr:cNvPicPr>
      </xdr:nvPicPr>
      <xdr:blipFill>
        <a:blip r:embed="rId35"/>
        <a:stretch>
          <a:fillRect/>
        </a:stretch>
      </xdr:blipFill>
      <xdr:spPr>
        <a:xfrm>
          <a:off x="8155305" y="68269485"/>
          <a:ext cx="5029200" cy="1057275"/>
        </a:xfrm>
        <a:prstGeom prst="rect">
          <a:avLst/>
        </a:prstGeom>
        <a:noFill/>
        <a:ln w="9525">
          <a:noFill/>
        </a:ln>
      </xdr:spPr>
    </xdr:pic>
  </etc:cellImage>
  <etc:cellImage>
    <xdr:pic>
      <xdr:nvPicPr>
        <xdr:cNvPr id="58" name="ID_29CC7285F69346239AA0FAE32C3F12C5"/>
        <xdr:cNvPicPr>
          <a:picLocks noChangeAspect="1"/>
        </xdr:cNvPicPr>
      </xdr:nvPicPr>
      <xdr:blipFill>
        <a:blip r:embed="rId36"/>
        <a:stretch>
          <a:fillRect/>
        </a:stretch>
      </xdr:blipFill>
      <xdr:spPr>
        <a:xfrm>
          <a:off x="8155305" y="48317785"/>
          <a:ext cx="6000750" cy="6772275"/>
        </a:xfrm>
        <a:prstGeom prst="rect">
          <a:avLst/>
        </a:prstGeom>
        <a:noFill/>
        <a:ln w="9525">
          <a:noFill/>
        </a:ln>
      </xdr:spPr>
    </xdr:pic>
  </etc:cellImage>
  <etc:cellImage>
    <xdr:pic>
      <xdr:nvPicPr>
        <xdr:cNvPr id="65" name="ID_1FDC830812424204AF62DB6D7BA0A543"/>
        <xdr:cNvPicPr>
          <a:picLocks noChangeAspect="1"/>
        </xdr:cNvPicPr>
      </xdr:nvPicPr>
      <xdr:blipFill>
        <a:blip r:embed="rId37"/>
        <a:stretch>
          <a:fillRect/>
        </a:stretch>
      </xdr:blipFill>
      <xdr:spPr>
        <a:xfrm>
          <a:off x="8155305" y="63951485"/>
          <a:ext cx="6800850" cy="1257300"/>
        </a:xfrm>
        <a:prstGeom prst="rect">
          <a:avLst/>
        </a:prstGeom>
        <a:noFill/>
        <a:ln w="9525">
          <a:noFill/>
        </a:ln>
      </xdr:spPr>
    </xdr:pic>
  </etc:cellImage>
</etc:cellImage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<sst xmlns="http://schemas.openxmlformats.org/spreadsheetml/2006/main" count="447" uniqueCount="219">
  <si>
    <t>项目名称</t>
  </si>
  <si>
    <t>年产50万吨高性能锂电负极材料一体化项目建设工程施工总承包</t>
  </si>
  <si>
    <t>招标单位(名称)</t>
  </si>
  <si>
    <t>内蒙古科达新能源科技有限公司</t>
  </si>
  <si>
    <t>序号</t>
  </si>
  <si>
    <t>投标方所提问题</t>
  </si>
  <si>
    <t>类别</t>
  </si>
  <si>
    <t>所提疑问处的页码或编号</t>
  </si>
  <si>
    <t>截图</t>
  </si>
  <si>
    <t>招标人回复</t>
  </si>
  <si>
    <t>经济标室外工程招标清单室外电气清单项电缆沟2493米，做法要求参见08D800-7第36页，图集第36页里面电缆沟分三种，请明确是哪一种。
但该图集做法中没有明确电缆沟壁厚、材料说明和垫层厚度。
问题：
1.明确那种做法；
2.电缆沟壁的壁厚和材料选用请明确；
3.沟底厚度及砼标号请明确；</t>
  </si>
  <si>
    <t>招标文件问题</t>
  </si>
  <si>
    <t>经济标室外电工程序号26</t>
  </si>
  <si>
    <t>答疑截止期后统一公告回复</t>
  </si>
  <si>
    <r>
      <t xml:space="preserve">“资格审查文件”中P2中2.2.1 对申请人企业完成过的类似业绩要求：
b.至少提供一个内蒙古自治区内建筑面积5万平米以上的钢结构厂房在建总承包工程项目供招标人考察。
</t>
    </r>
    <r>
      <rPr>
        <b/>
        <sz val="11"/>
        <color theme="1"/>
        <rFont val="宋体"/>
        <charset val="134"/>
        <scheme val="minor"/>
      </rPr>
      <t>是否可在不影响考察目的的前提下，将“内蒙古自治区内”适度放宽为“全国范围”或者“北方区域”
2.明确所需提供资料（中标通知书、合同即可）</t>
    </r>
  </si>
  <si>
    <t>招标文件P2</t>
  </si>
  <si>
    <r>
      <t>2025年项目当地气象台可查询的全年零下最低温度-20℃以下的区域均可；
考察在建项目时提供合同及中标通知书原件。
需提供</t>
    </r>
    <r>
      <rPr>
        <b/>
        <sz val="11"/>
        <color theme="1"/>
        <rFont val="宋体"/>
        <charset val="134"/>
        <scheme val="minor"/>
      </rPr>
      <t>在建</t>
    </r>
    <r>
      <rPr>
        <sz val="11"/>
        <color theme="1"/>
        <rFont val="宋体"/>
        <charset val="134"/>
        <scheme val="minor"/>
      </rPr>
      <t>项目。</t>
    </r>
  </si>
  <si>
    <r>
      <rPr>
        <sz val="11"/>
        <color theme="1"/>
        <rFont val="宋体"/>
        <charset val="134"/>
        <scheme val="minor"/>
      </rPr>
      <t xml:space="preserve">“资格审查文件”中P3，根据招标文件要求，资格预审文件递交截止时间为【2026】年10月8日【17】时【00】分。
因该时间与国庆法定假期及调休安排相邻/重叠，投标文件编制、内部审批、用印、公证、银行保函或保险办理、打印装订及邮寄送达等事项在工作日办理可能受到一定影响。为保证投标文件编制质量及递交合规性.
</t>
    </r>
    <r>
      <rPr>
        <b/>
        <sz val="11"/>
        <color theme="1"/>
        <rFont val="宋体"/>
        <charset val="134"/>
        <scheme val="minor"/>
      </rPr>
      <t>本项目投标截止时间是否可因法定假期相应顺延，延期至10月23日妥否，恳请招标人予以考虑</t>
    </r>
  </si>
  <si>
    <t>招标文件P3</t>
  </si>
  <si>
    <t>不同意</t>
  </si>
  <si>
    <r>
      <rPr>
        <sz val="11"/>
        <color theme="1"/>
        <rFont val="宋体"/>
        <charset val="134"/>
        <scheme val="minor"/>
      </rPr>
      <t xml:space="preserve">本项目招标文件于 9 月 28 日发放，距离资信标保证金到账截止时间 10 月 8 日仅有 3 个有效工作日。作为建筑央企，资金支付审核相对严格，3 个工作日不足以完成内部审批及银行资金汇付流程。
</t>
    </r>
    <r>
      <rPr>
        <b/>
        <sz val="11"/>
        <color theme="1"/>
        <rFont val="宋体"/>
        <charset val="134"/>
        <scheme val="minor"/>
      </rPr>
      <t>申请将投标保证金到账截止时间予以延后，延期至10月23日妥否，恳请招标人予以考虑</t>
    </r>
  </si>
  <si>
    <t>招标文件p13</t>
  </si>
  <si>
    <r>
      <t>招标项目公司 内蒙古科达新能源科技有限公司资信较弱，2026年8月成立，注册资本100万元，实缴资本0万元，</t>
    </r>
    <r>
      <rPr>
        <b/>
        <sz val="11"/>
        <color theme="1"/>
        <rFont val="宋体"/>
        <charset val="134"/>
        <scheme val="minor"/>
      </rPr>
      <t>有何工程款支付保证措施？</t>
    </r>
  </si>
  <si>
    <t>其他问题</t>
  </si>
  <si>
    <t>招标说明P1</t>
  </si>
  <si>
    <t>无</t>
  </si>
  <si>
    <r>
      <rPr>
        <sz val="11"/>
        <color theme="1"/>
        <rFont val="宋体"/>
        <charset val="134"/>
        <scheme val="minor"/>
      </rPr>
      <t xml:space="preserve">招标说明中P8页计划工期
项目总用地面积约 73万 平方米，拟规划总建筑面积约  52万  平方米。拟建6栋钢结构厂房及相应辅助用房、变电站等。结合工程体量及施工地域特点：
</t>
    </r>
    <r>
      <rPr>
        <b/>
        <sz val="11"/>
        <color theme="1"/>
        <rFont val="宋体"/>
        <charset val="134"/>
        <scheme val="minor"/>
      </rPr>
      <t>建议适当延长项目总日历工期，对竣工节点 2027‑07‑31 予以调整，重新核定合理总工期；或者明确冬季受气候影响的可顺延工期情形，约定符合条件时工期可以相应顺延。</t>
    </r>
  </si>
  <si>
    <t>招标说明P8</t>
  </si>
  <si>
    <t>不同意，任意工期节点延误将严格执行合同处罚条款。
请投标人在知悉所有风险后慎重决策是否参与投标。</t>
  </si>
  <si>
    <r>
      <rPr>
        <sz val="11"/>
        <color theme="1"/>
        <rFont val="宋体"/>
        <charset val="134"/>
        <scheme val="minor"/>
      </rPr>
      <t xml:space="preserve">技术标P3页1.6项目规证办理情况要求承包人在中标后负责办理施工许可证
</t>
    </r>
    <r>
      <rPr>
        <b/>
        <sz val="11"/>
        <color theme="1"/>
        <rFont val="宋体"/>
        <charset val="134"/>
        <scheme val="minor"/>
      </rPr>
      <t>议承包范围不包括项目报建，双方可以协商推动</t>
    </r>
  </si>
  <si>
    <t>技术标P3页</t>
  </si>
  <si>
    <t>不同意，工期包括证照办理时间</t>
  </si>
  <si>
    <t>拟派项目经理、技术负责人要求“获得过省级或以上优质工程奖或国家钢结构金奖”。
达到贵司施工所在地包头市“建设工程质量金鹿杯”，包头市钢结构金奖是否能作为资格预审有效投标？</t>
  </si>
  <si>
    <t>资格预审文件</t>
  </si>
  <si>
    <t>需派驻合适的项目经理及技术负责人，否则将影响资信标评分</t>
  </si>
  <si>
    <t>请明确桩基工程的交接条件及总包责任边界。
桩基工程由甲方独立分包，但总包需承担后续基础施工和资料归档责任。请明确各区域桩基完成及移交时间，桩基检测、桩头处理、桩位偏差处理和缺陷整改分别由谁负责；因桩基未按期移交或质量问题影响承台、地梁施工时，工期及增加费用如何处理？</t>
  </si>
  <si>
    <t>技术要求第2.2条、第2.2.4条；《合同》“节点工期”。</t>
  </si>
  <si>
    <t>桩头处理及桩芯混凝土回填由总包负责，其余由检测单位及桩基施工单位负责，总承包单位有统筹安排责任，工期风险由总承包单位承担</t>
  </si>
  <si>
    <t>请明确总包服务费与总包配合费的报价口径。
招标文件前附表第34项“总包服务费”注明“无”，但项目清单汇总表单列“总包配合费”。请确认该清单项是否需要单独报价，并明确其与各专业综合单价、措施费的费用边界，特别是甲方分包单位的施工水电、卸货吊装、二次搬运、成品保护及资料管理费用应如何计入，避免重复或遗漏。</t>
  </si>
  <si>
    <t>《招标文件》前附表第34项；《合同》第23页 第7.3.30条第（2）款及“总承包管理职责”；《项目清单汇总表》“汇总表”第11行。</t>
  </si>
  <si>
    <t>以清单为准，总承包单位有责任及义务配合甲方生产设备安装（含工业用电），投产是最终节点，总承包单位承担总工期责任。</t>
  </si>
  <si>
    <t>请明确设备基础及预埋件的施工界面、设备基础条件图的提供时间，以及设备进场的配合条件。
节点工期要求2027年3月31日移交石墨化基础、4月30日完成地坪及设备基础，而工艺设备由发包人另行采购安装且选型可能调整。请明确：①设备供应商最终荷载、设备基础及地脚螺栓条件图的提供日期，以及基础深化设计、预埋件（螺栓）供应与埋设、二次灌浆、安装精度复测的责任界面；②设备进场时间、进场通道、卸车与吊装条件，总包配合工作的费用计取方式；③因设备选型或布置调整导致新增基础、预留孔洞变更及已施工部分返工时的计价原则与工期处理；④设备基础交付后至设备安装期间的成品保护责任划分。</t>
  </si>
  <si>
    <t>《合同》第5页“节点工期”、第2页“工程承包范围”；《技术要求》第5页 3.2条；《01土建工程招标清单》石墨化车间K5设备基础项；第一次澄清回复第34条</t>
  </si>
  <si>
    <t>本项目工艺措施较为成熟，无较大调整风险。
设备供应商提供图纸，总承包单位负责按图施工并承担进度、质量、安全责任。
总承包单位有责任及义务配合所有生产设备安装（含工业用电）。
投产节点属于最终考核节点，设备安装期间进出场道路、堆场、安全管理均需总包统筹安排。</t>
  </si>
  <si>
    <t>《资格审查文件》资格审查文件封面招标人为“内蒙古科达新能源科技有限公司”、廉洁诚信承诺书甲方为“内蒙古科达新材料科技有限公司”，请确认准确全称并统一各文件表述。</t>
  </si>
  <si>
    <t>《资格审查文件》封面；第15页，九、廉洁诚信承诺书</t>
  </si>
  <si>
    <t>请统一节点延期和总工期延期的处罚标准。
文件中分别出现60万元/节点、5万元/天、合同总金额1‰/天及合同结算价款3‰/天等标准。请明确各项适用情形、是否累计计取及累计上限；如最终投产节点按期完成，“免除所有工期处罚”是否包括上述全部延期违约金及技术要求中的进度处罚？</t>
  </si>
  <si>
    <t>招标合同问题</t>
  </si>
  <si>
    <t>《合同》第2.3.2条、第2.4.2条及“承包人违约情形及责任承担”；技术要求第3.6.1条。</t>
  </si>
  <si>
    <t>1、奖惩均可累加，无上限；
进度情况15天内无明显改善将强制退场，是否改善由招标人单独判断。总承包单位应无条件配合并承担因此引起的所有损失。
2、包括；</t>
  </si>
  <si>
    <t>请明确首批钢结构材料款的申请、计价及扣回办法。
合同约定“在承包人完成所有钢结构深化设计，并根据总进度计划完成所有钢结构加工制作计划并经发包人审批完成后，可对首批钢结构材料费用进行申请。在发包人审批流程完成后支付首批加工钢结构的材料费用100%，不超过1，5方吨。此笔费用在2027年3月至2027年5月支付的工程款款中以3：3：4的比例扣回。”
。请明确该款项是为否完成钢结构加工制作计划表并经发包人审核完成此计划表即可对计划表中首批制作的钢结构不超过1.5万吨的材料款进行申请，材料未采购完成即可申请？</t>
  </si>
  <si>
    <t>《合同》第8.1.1条。</t>
  </si>
  <si>
    <t>是，但付款在钢结构材料采购合同签订完成后从共管账户直接支付至材料采购合同供应商对应账户</t>
  </si>
  <si>
    <t>请明确进度款审核时限及延期付款的适用边界。
合同约定当月申报、次月月末付款，监理审核时限为14个工作日，但未明确甲方审核时限；同时约定不可预见原因或月度计划未完成时可以延期付款，另有逾期付款利息条款。请明确甲方审核及补正资料的时限，延期付款的具体条件、最长期限，以及逾期付款利息从何时起算。</t>
  </si>
  <si>
    <t>《合同》第8.1.3、8.1.4条，“承包人请款要求”及“发包人违约情形及责任承担”。</t>
  </si>
  <si>
    <t>在提供符合付款条件要求的所有资料并经监理审核完成后，甲方审核时间不超过14天，如遭退回，时间重新计取；
逾期付款从甲方内部流程完成后20个工作日后开始计息。</t>
  </si>
  <si>
    <t>请明确变更签证款是在施工期间支付还是竣工结算时支付。
合同第8.1.2条规定，变更签证费用审批完成后随月度进度款按比例支付；“确定变更价款”部分又规定，增加的变更价款在结算款中一并支付。请确认经批准且已完成的变更工程是否纳入当期进度款，并统一支付比例和时间。</t>
  </si>
  <si>
    <t>《合同》第8.1.2条及“确定变更价款”。</t>
  </si>
  <si>
    <t>单项变更金额超过5‰的变更在审核流程完成并实施完成后随下一期进度款支付；
其余的变更价款在结算款中一并支付；</t>
  </si>
  <si>
    <t>请明确紧急施工指令与事前盖章审批之间的执行流程。
合同要求变更、签证和工程量确认等事项施工前取得甲方公章及内部审批流程文件，事后补签不予认可；同时要求承包人执行紧急指令且不得拒绝变更。请明确授权审批人员、审批期限和紧急事项处理机制。如甲方要求立即施工但盖章手续尚未完成，应取得何种文件才能作为计量、计价及工期确认依据？</t>
  </si>
  <si>
    <t>《合同》“发包人的权利和义务”“确定变更价款”、第19.4.1条相关签证要求。</t>
  </si>
  <si>
    <t>变更、签证和工程量确认等事项施工前取得甲方公章及内部审批流程文件，事后补签不予认可</t>
  </si>
  <si>
    <t>请明确竣工验收、结算审核及结算款支付的完成时限。
合同约定竣工备案及结算审核、审计完成后支付至97%，但未明确甲方组织验收、审核结算和完成审计的具体期限。请明确在承包人提交完整合格资料后，各环节分别应在多少日内完成；存在部分争议时，无争议部分能否先行确认并支付？</t>
  </si>
  <si>
    <t>《合同》第8.1.1条、“预验收、竣工验收标准及程序”、第19.5条及第19.7条。</t>
  </si>
  <si>
    <t>1、如总承包人质量合格，验收中无人提出任何问题，则按验收30个工作日以内完成，请确保施工质量；
2、审核结算及完成审计应由投标人配合，进度根据双方配合情况确定；
3、不可以，在结算完成后统一支付。</t>
  </si>
  <si>
    <t>履约担保形式请明确是否按合同约定只使用银行保函。招标文件与合同文本不符；
招标文件规定：由投标保证金转作履约保证金，不足部分采用现金转账或银行保函；
合同文本约定：履约担保为保证金或不可撤销见索即付履约保函。请明确履约担保最终可采用的形式。</t>
  </si>
  <si>
    <t>《招标文件》第14页 前附表第31项；《合同》第8页 第4.1条</t>
  </si>
  <si>
    <t>按合同执行</t>
  </si>
  <si>
    <t>履约担保提交时间招标文件与合同不一致。
招标文件要求：合同签订后 10 日内提交履约担保（不足部分采用现金转账或银行保函）；
合同文本区分两种时限：现金保证金要求中标通知书发出后 10 天内、签约前提交；银行保函为签约后一个月内提交。
请明确履约担保统一的提交时限。</t>
  </si>
  <si>
    <t>《招标文件》第14页 前附表第31项；《合同》第9页 第4.1.1~4.1.2条</t>
  </si>
  <si>
    <t>履约担保解除 / 返还（有效期）招标文件与合同不一致。
招标文件：履约担保有效期至竣工验收合格之日止；
合同文本：现金保证金于竣工资料移交后次月返还；银行保函有效期至竣工备案后 60 个工作日。
请明确履约担保统一的有效期及返还解除时间。</t>
  </si>
  <si>
    <t>《招标文件》第14页 前附表第31项；《合同》第9页 第4.1.2条</t>
  </si>
  <si>
    <t>请明确共管账户的审批规则和解除共管条件。
共管支付协议要求账户出款经双方审批，但未明确甲方审批时限。请明确材料款、劳务工资、税费、管理费及已垫付资金归还的支付条件和审批期限；工资、税款等到期支付有无紧急审批机制；工程达到何种条件后解除共管并释放账户余额，是否需要延续至全部质保期结束？</t>
  </si>
  <si>
    <t>《合同》第8.1.5条；《企业共管支付服务协议》第二条、第三条及第七条。</t>
  </si>
  <si>
    <t>1、需投标人提供资料，资料完善的情况下审核时间不超过7个工作日；
2、根据现场已完成产值支付至对应分包及材料供应商账户，共管账户存续期间账户内资金不得少于合同额的2%：
3、共管账户竣工验收后解除。</t>
  </si>
  <si>
    <t>本项目总承包范围已包含大小市政接驳，总承包约定包政府协调。请明确：大小市政接驳工作中，市政权属单位收取的管网碰头勾头、水损费、现场监护专项作业服务费是否由建设单位承担？红线外市政主管网报装开户配套费用是否由建设单位承担？</t>
  </si>
  <si>
    <t>《招标文件》第6页 第一章2.4条招标范围；《合同》第2页第1.7条</t>
  </si>
  <si>
    <t>所有费用均由总承包单位承担</t>
  </si>
  <si>
    <t>合同第7.3.23条约定施工现场三通一平所有材料均由承包人提供，含电缆、一、二、三级配电箱、计量表等。现结合合同第7.2条发包人权利和义务中提到发包人指定施工现场水电接驳点及 5.2.1 (3) 条款综合单价包含从一级配电箱到组合场地施工现场的电缆敷设费（含二级、三级配电箱，电缆），不含一级配电箱条款，提请澄清：问题1：本条款提到的三通一平中的通水、通电、通道路是否只是指施工红线内的临时水、临时电及场内临时道路和堆场临设场地整平硬化，市政水、电的开户、水电外线引入至红线内接驳点，是否仍然是建设单位的工作（含材料）？问题2：请明确一级配电箱本体采购、安装责任归属是否由建设单位承担？</t>
  </si>
  <si>
    <t>《合同》第21页 第7.3.23条；第10页 第5.2.1（3）条；第13页 第7.2.5条</t>
  </si>
  <si>
    <t>请查阅大小市政相应条款，均为承包人工作范围；
正式用电设备及安装由发包人采购，总承包人负责统筹。</t>
  </si>
  <si>
    <t>合同 5.2.1 条款约定固定单价包含深化设计费、图签费及深化设计产生的造价变更等风险费用。请予以明确：该图签费、深化设计费、变更风险费是否仅针对承包人自行完成的施工深化图纸；因发包人提出变更、发包人原因产生图纸修改而发生的费用，是否仍由发包人承担。</t>
  </si>
  <si>
    <t>《合同》第10页 5.2.1第（1）条</t>
  </si>
  <si>
    <t>发包人提出变更、发包人原因产生图纸修改而发生的费用，由发包人承担，工期不予调整。</t>
  </si>
  <si>
    <t>合同 5.2.1 第（4）条款约定固定单价包含施工管理及项目合规费用：报建、报监、地方政府收取的场地占用费、组合场地平整硬化围栏搭设费、组合场地的土地使用费、物资设备仓库的搭设费等；问题1：条款中的 “报建” 是否仅指承包人的施工报监、施工备案相关费用；建设单位立项、规划许可、施工许可及项目施工大门开口费等项目前期报建费是否由建设单位承担，不计入承包人报价；问题2：条款内 “地方政府收取的场地占用费、组合场地的土地使用费” 主要指的具体什么费用？项目建设用地土地出让金、征地拆迁费用应该由建设单位承担，地方政府收取的场地占用费具体指什么费用。发包人是否在本项目建设用地红线范围内提供临建、仓库搭设所需的组合场地，红线外的场地租赁不应属于本固定综合单价内，建设用地红线范围内的组合场地还需掏额外的土地使用费吗？</t>
  </si>
  <si>
    <t>《合同》第10页 5.2.1第（4）条</t>
  </si>
  <si>
    <t>问题1：是
问题2：红线内土地不需要费用，场布由总承包人统一考虑，红线外土地租赁由总承包人承担费用。</t>
  </si>
  <si>
    <t>合同9.2.10项合同实行固定综合单价包干，对于属于承包人自行采购的材料（包含但不限于油漆、保温材料、钢材、槽钢、墙砖、水泥、混凝土等一切完成固定单价中工程量的全部材料、辅材、工器具等），若因承包人投标漏算、少算、错算导致供货数量不足的，一律视为承包人已考虑在合同固定单价内，承包人必须无条件自费补足，不得就此提出任何签证、变更和调整合同价格的要求。问题：本合同为固定综合单价合同，招标清单工程量偏差在结算时招标清单工程量应按现场实际完成工程量及对应损耗量进行结算，请予以明确？</t>
  </si>
  <si>
    <t>合同第28页 第9.2.10条</t>
  </si>
  <si>
    <t>按清单编制说明执行；
请投标人在知悉所有风险后慎重决策是否参与投标。</t>
  </si>
  <si>
    <t>合同19.4.1（2）约定合同中没有适用或类似于变更工程的价格时，依据24清单，17定额进行计价，材料价按包头市信息价，无信息价的按发包人询得的市场价，仅计取定额人工费、材料费、施工机具费及相应税金，不计取管理费、利润、规费、措施费及其他任何费用。问题1：仅计取人材机及税金不计取其他费用，成本确实包不住，签证费用确认是否可改为按照内蒙古17定额下浮率计取</t>
  </si>
  <si>
    <t>《合同》第41页 第19.4.1条</t>
  </si>
  <si>
    <t>合同2.3条节点奖励，节点奖励费用及春节期间的劳务补贴费用应该为暂估合同总价以外，额外的费用，土建总价措施费中未包含此费用是吗？</t>
  </si>
  <si>
    <t>合同第5页第2.3条及清单</t>
  </si>
  <si>
    <t>是</t>
  </si>
  <si>
    <t>请明确投标阶段的甲供材料清单，或确认本次按全部乙供报价。
《技术要求》2.2.1条填写甲供“无”，后文及合同“工程材料、设备供应”又约定发包人可随时将乙供材料改为甲供，且收货签字即视为验收合格，同时要求承包人对甲供材进行检验检测。请明确：①后续改为甲供时主材扣减依据（投标报价中的材料价还是发包人采购价）及合理损耗率取值，承包人已下单材料的退订损失如何处理；②“数量外观交接”与“质量复检”的区分，甲供材质量缺陷、供货延误、规格不符造成返工及工期影响的责任与费用承担；</t>
  </si>
  <si>
    <t>《技术要求》第4—7页 2.2.1、2.3、4.2.1.2—4.2.1.4条及品牌表说明；《合同》第26页“工程材料、设备供应”；</t>
  </si>
  <si>
    <t>暂无甲供材料</t>
  </si>
  <si>
    <t>请列明发包人应承担的开工前提条件与到位时间，并明确《开工令》推迟发出时总工期的计算方式。
前附表第8项及合同约定总工期284个日历天、竣工日期2027年7月31日且“不论因何种原因均不调整”，发包人可单方调整《开工令》发出时间。请明确：①《开工令》推迟发出时，是保证284个日历天的施工时间，还是仍按2027年7月31日竣工；②场地（征地、清表）移交、施工许可证所需发包人资料、报建报监配合、桩基移交、正式施工图纸提供等前提条件的到位时间；③《技术要求》3.2条关键节点工期表中“屋面断水及石墨化基础移交”“设备基础及地坪施工完成”两行“绝对工期”栏均为“承包人进场后7天内完善”，与计划完成日期（2027年3月31日、4月30日）矛盾，请明确该两节点的绝对工期天数；④3.6.5条约定因施工许可证办理延期导致无法按期开工的承包人承担5万元/天违约责任，而办证依赖发包人提供的用地、规划、图审等前置条件，请明确非因承包人原因导致办理延误时不适用该条处罚。</t>
  </si>
  <si>
    <t>《招标文件》第9页 前附表第8项；《合同》第4页“工期，开工与竣工”、第5页“节点工期”；《技术要求》第5页 3.2条、第6页 3.6.5条</t>
  </si>
  <si>
    <t>1、仍按2027年7月31日竣工；
2、场地（征地、清表）移交、施工许可证所需发包人资料、报建报监配合、桩基移交、正式施工图纸提供均算合同工期；
3、计划完成日期（2027年3月31日、4月30日）不调整，招标人不提供绝对工期天数；
4、此条款不调整，请投标人严格执行。
请投标人在知悉所有风险后慎重决策是否参与投标。</t>
  </si>
  <si>
    <t>请明确联动调试的分工与费用范围、竣工图提交时间，以及是否允许分期验收、分期移交。
①2027年7月31日同时作为“投产”节点与整体竣工交付节点，请明确设备供应商与总包在单机调试、联动调试、投料试车中的分工与责任边界，试车所需原料及能源（电、水、气）由谁承担；技术要求将全部有负荷试车费用计入总包，请明确其具体范围及在清单中的计列方式；②竣工图提交时间合同为“竣工验收前10个工作日”、技术要求为“验收后一个月”，请统一；③请明确预验收、正式竣工验收、竣工资料审核各环节的组织时限；④请明确是否允许具备条件的单体分期验收、分期移交，以及移交前的照管责任与风险转移时点。</t>
  </si>
  <si>
    <t>《合同》第5页“节点工期”、第33页“预验收、竣工验收标准及程序”、第34页“竣工资料提交要求”；《技术要求》第8页 4.2.3.2条、第14页 联合调试费条款、第32页 7.8.6条</t>
  </si>
  <si>
    <t>1、试车所需原料及能源（电、水、气）由发包人承担；
2、验收后一个月；
3、如总承包人质量合格，验收中无人（招标人、监理人、住建、质监、档案馆）提出任何问题，则按15天/项，请确保施工质量；
4、竣工验收前均由总承包人承担照管责任。</t>
  </si>
  <si>
    <t>请确认本次报价采用的图纸版本，并补充完整地勘资料。如暂不能提供岩土工程勘察报告，请明确投标阶段地基处理、基坑支护、降水、冻土及土岩类别。
合同要求投标人确认已全面核对地质勘察报告及全部图纸，但当前文件夹中未找到独立的地质勘察报告，部分图纸目录标注为“送审版”。请提供正式地勘报告、有效图纸目录及版本说明，并明确后续审图修改、设备基础条件补充或设计深化引起的工程量、规格变化，如何计价。</t>
  </si>
  <si>
    <t>图纸问题</t>
  </si>
  <si>
    <t>《合同》“单价固定性约定”；《项目清单汇总表》“编制说明”第8～10项；施工图文件目录。</t>
  </si>
  <si>
    <t>拉条、撑杆、斜拉条按图纸要求均为热镀锌材质，是否需要在热镀锌基础上在进行喷涂</t>
  </si>
  <si>
    <t>预处理车间K1清单第14项</t>
  </si>
  <si>
    <t>图纸中钢结构设计说明油漆做法与厚度和清单中油漆做法不同，以哪个为准？</t>
  </si>
  <si>
    <t>预处理车间K1图纸钢结构设计说明 10.2钢结构涂装</t>
  </si>
  <si>
    <t>请明确土石方工程量是否据实调整。
合同约定按实际完成并验收合格的工程量结算，但清单编制说明第10项规定，中标后土石方开挖方式、工程量及土壤类别、岩石类别与占比不再调整。请确认土石方属于工程量包干还是固定单价、工程量据实结算；实际开挖量、岩石比例或地下障碍物与招标资料不一致时，按何种规则处理？</t>
  </si>
  <si>
    <t>《合同》“合同价格及计价方式”“结算价款计算”；《项目清单汇总表》“编制说明”第三部分第10项。</t>
  </si>
  <si>
    <t>价格按综合单价包干，工程量按清单计算规则确认；
地下障碍物、岩石等详见地勘报告，在清单报价中综合考虑。</t>
  </si>
  <si>
    <t>请明确暂列金额的统一填报数额。
项目清单汇总表设置“暂列金额”，并注明“统一报价，不可竞争”，但金额栏未填写。请明确本次投标应计入的暂列金额、是否含税，以及该金额是否计入履约担保和违约金的计算基数。</t>
  </si>
  <si>
    <t>《项目清单汇总表》“汇总表”第10行。</t>
  </si>
  <si>
    <t>清单-土建专业：清单列项是钢制防火门，图纸为不锈钢，请明确材质</t>
  </si>
  <si>
    <t>土建清单</t>
  </si>
  <si>
    <t>请逐项明确围护系统及门窗最终采用的板厚、镀层、涂层、保温及构造要求，并同步修订清单项目特征。
①墙面板：钢结构清单K1第39行为“≥0.5mm、HDP涂层”，技术要求“外墙材料”为“0.6mm无涂层板”，板厚与涂层表述均不一致；②屋面板：清单K1第32行含“30μm耐酸碱涂层”，技术要求屋面为无涂层板；屋面采光板在三个文件中分别表述为PC波形板（外板1.5mm＋内板1.2mm）、FRP阻燃透明板、FRP≥2.0mm（第一次澄清第33项尚未回复）；③门窗：技术要求“窗”条款中同时出现型材≥1.4mm与1.2mm、单层钢化玻璃与5+6+5mm中空玻璃两种表述。</t>
  </si>
  <si>
    <t>清单问题</t>
  </si>
  <si>
    <t>《技术要求》第22页“甲限材清单”（屋面板、外墙材料、窗）；《02钢结构工程招标清单》预处理车间K1第32、39行；建筑施工图说明；第一次澄清回复第33条</t>
  </si>
  <si>
    <t xml:space="preserve">各专业清单均先列不含税单价再计取税金，其中钢结构、给排水、暖通、电气、室外工程清单已固定“税金（9%）”，而土建工程清单“税金（___%）”栏留空并注明“由投标人按最新增值税税率填报”是否按照9%税率填报；
</t>
  </si>
  <si>
    <t>《01土建工程招标清单》汇总表税金行；《02—06各专业清单》汇总表税金行；《招标文件》第15页 前附表第33项；</t>
  </si>
  <si>
    <t>卧挂储水式(储热式)电热水器容积是多少</t>
  </si>
  <si>
    <t>经济标给排水安装工程招标清单预处理车间K1、2、3、5、6、7</t>
  </si>
  <si>
    <t>密闭地漏及普通地漏材质是什么</t>
  </si>
  <si>
    <t>经济标给排水安装工程招标清单</t>
  </si>
  <si>
    <t>通气帽材质是什么</t>
  </si>
  <si>
    <t>拖布池、落地洗涤池材质是什么</t>
  </si>
  <si>
    <t>灭火器箱材质是什么</t>
  </si>
  <si>
    <t>碳化车间K3序号50等电位端子箱、测试板项目特征描述没有具体名称，请问是什么类型的端子箱</t>
  </si>
  <si>
    <t>电气消防弱电通讯安装工程招标清单招标清单</t>
  </si>
  <si>
    <t>拟派项目经理、技术负责人要求“获得过省级或以上优质工程奖或国家钢结构金奖”。
获得贵司项目所在地包头市“建设工程质量金鹿杯”，包头市钢结构金奖是否能作为资格预审有效投标？</t>
  </si>
  <si>
    <t>请统一资格条件的各项口径，并确认招标人的准确全称。
①前附表第31项以“近一年资产负债率大于或等于90%不得参与投标”为门槛，《资格审查文件》2.1.4条以不高于90%为最低履约能力证明，请统一口径并明确计算依据年度与口径（合并报表或母公司报表）；②2.1.4条要求提供2023—2025年经审计财务报告，“财务状况表”所列年份为2022、2023、2024年，请统一填报口径；③2.2.1条要求“近五年”承接两个以上8万平方米钢结构厂房业绩，业绩表标题为“公司近四年同类业绩表”，请统一年限口径；④2.2.4条“对专职安全人员的要求”内容空白，请补充明确；⑤2.2.1.b条要求至少提供一个自治区内5万平方米以上钢结构厂房在建总承包项目供考察，请确认是否为强制条件并明确“在建”认定材料与考察安排，无区内在建项目时是否有替代方式；⑥资格审查文件封面招标人为“内蒙古科达新能源科技有限公司”、廉洁诚信承诺书甲方为“内蒙古科达新材料科技有限公司”，请确认准确全称并统一各文件表述。</t>
  </si>
  <si>
    <t>《招标文件》第14页 前附表第31项；《资格审查文件》第2页 2.1.4条及第二章财务状况表；</t>
  </si>
  <si>
    <t xml:space="preserve">1、2025年，投标人法人所在公司报表；
2、2023—2025年；
3、近五年；
4、请查阅已回复答疑；
5、要求在建，替代区域为2025年项目当地气象台可查询的全年零下最低温度-20℃以下的区域；
6、内蒙古科达新能源科技有限公司
</t>
  </si>
  <si>
    <t>请明确施工用电容量能否满足需求、正式用电的送电时间及电费的承担界面。
①临时供电从发包人指定点位接入并提供4个800KVA箱变，“如有增加需由承包人自行处理”，线路压降亦由承包人自行处理，请明确施工高峰期（含冬季施工、焊接吊装、降排水）用电容量测算依据，3200KVA容量是否满足需求，不满足时增容改造费用、箱变至各作业区低压线路及配电设施的配置责任与费用承担；②工业用电（正式用电）为发包人独立分包，而联合调试要求正式电开通，请明确正式用电的送电时间节点，以及正式电开通后至竣工验收交付期间“基本电费由承包人承担”的具体范围，独立分包单位、设备供应商调试用电如何计量与分摊；③技术要求“正式电梯使用”条款约定该部分电梯使用费用（含电费）“已包含在承包人的投标报价中”，而7.7.7条又约定“电梯的使用费用由发包人、使用单位及电梯安装单位三方协商确定”，请明确执行口径。</t>
  </si>
  <si>
    <t>《工程总包招标范围与技术要求》第3页“项目红线内外市政及环境概况”、第4页 2.2.2条、第14页 联合调试费条款及“正式电梯使用”条款、第31页 7.7.7条</t>
  </si>
  <si>
    <t>1、不提供，超出部分总承包人自行负责，不得因此提出任何费用及工期变更；
2、由总承包人统筹，设备调试所需电费由招标人承担；
3、本项目无电梯。</t>
  </si>
  <si>
    <t>请统一工期顺延的适用条件。
招标文件及合同均有“不论因何种原因，竣工日期均不做调整”的表述，但合同又规定重大设计变更、付款逾期超过60个工作日、非承包人原因停水停电达到约定条件时可以顺延，技术要求也允许甲方书面指令停工后顺延。请明确最终适用规则，以及甲方延迟开工、场地移交或图纸提供延期时，总工期和各节点日期是否顺延。</t>
  </si>
  <si>
    <t>《招标文件》前附表第8项；《合同》“合同工期”、第2.4.1条；技术要求第3.1条。</t>
  </si>
  <si>
    <r>
      <t>不论因何种原因，竣工日期均不做调整</t>
    </r>
    <r>
      <rPr>
        <sz val="11"/>
        <color theme="1"/>
        <rFont val="宋体"/>
        <charset val="134"/>
        <scheme val="minor"/>
      </rPr>
      <t>，请投标人在知悉所有风险后慎重决策是否参与投标</t>
    </r>
  </si>
  <si>
    <t>奖惩均可累加，无上限；
进度情况15天内无明显改善将强制退场，是否改善由招标人单独判断。总承包单位应无条件配合并承担因此引起的所有损失。</t>
  </si>
  <si>
    <t>请明确“完工投产”节点的验收标准及前置条件。
文件将2027年7月31日同时作为竣工交付和完工投产目标。请明确总包达到该节点，是以建筑安装工程验收交付为准，还是还需完成生产设备联动试车、带料运行或达到生产指标？请提供甲方设备进场、安装调试、正式供电及其他投产条件的计划，并明确非总包原因导致无法投产时的责任划分。</t>
  </si>
  <si>
    <t>《合同》“合同工期”“节点工期”“调试及验收”；技术要求第3.2条、第4.2.3.2条。</t>
  </si>
  <si>
    <t>投产是以完成生产设备联动试车、带料运行为标准；
甲方设备进场、安装调试、正式供电及其他投产条件的计划均由总承包人统筹。
请投标人在知悉所有风险后慎重决策是否参与投标。</t>
  </si>
  <si>
    <t>请明确发包人取消部分范围、停建或提前解除合同时的结算与补偿原则。
合同“解除合同”条款约定因发包人商业调整、需求调整、战略调整等原因终止建设的，仅就已确认完工且验收合格的部分结算，其余费用及损失由承包人自行承担；“发包人违约情形及责任承担”约定因发包人原因中止六个月以上或合同无法履行的，发包人仅承担承包人已实际发生的成本。请明确：①已订购未到货、已到货未安装的材料设备、不可取消订单、撤场、停工期间现场维护及人员遣散费用的核实与补偿方式；②“已实际发生的成本”是否包含管理费、合理利润及资金占用成本；③结算与付款的完成期限，以及履约保函、共管账户资金的释放安排。另：因承包人原因解除合同时已完工合格部分按固定综合单价的80%结算、经修复合格后按70%结算，该折价未区分违约情节轻重，请明确是否仅适用于根本性违约情形。</t>
  </si>
  <si>
    <t>《合同》第45页“解除合同”、第41页“误工费和零星用工”、第43页“发包人违约情形及责任承担”及“违约责任”</t>
  </si>
  <si>
    <t>1、不予确认，不予补偿；
2、不包含；
3、请查阅本次答疑第22条；
另：承包人所有违约均适用，包括工期违约。</t>
  </si>
  <si>
    <t>请明确各项违约金的累计上限、异议期限，以及廉洁条款违约金的适用情形。
①合同“承诺”部分约定发包人有权选择适用一项或多项违约金、但不得就同一损失重复计算，“承包人违约情形及责任承担”又约定多项违约责任按处罚金额最高的条款执行，请明确二者的适用关系及各项违约金（工期、质量、安全、人员、资料等）的累计上限；②违约异议期为通知送达后2日内，期限过短，请延长至7日并允许以邮件方式先行提出异议；③《廉洁合作承诺书》第五条约定违约金为双方合作累计形成的合同总价款的20%（不足10万元按10万元计），未区分主观故意与过失且未设上限，请明确是否仅适用于行贿、受贿等主观故意情形，并对一般违规行为设定合理上限；④《技术要求》安全文明施工条款约定累计两次因重大安全隐患被全面停工整改的扣留100万元安全管理押金、发生安全事故的扣留50万元/人次（重伤）或100万元/人次（死亡），请明确押金的退还条件与时点、扣留款项与事故赔偿及保险理赔的关系。</t>
  </si>
  <si>
    <t>《合同》第48页“承诺”、第44页“承包人违约情形及责任承担”、第50页 附件一《廉洁合作承诺书》第五条；《技术要求》第14页 安全文明施工条款</t>
  </si>
  <si>
    <t>1、涉及问题条款统一澄清：所有违约金均可累加，不设上限；
2、不同意；
3、不同意调整；
4、扣留款项为保证金，如事故再次发生即罚没。与事故赔偿及保险理赔无关。</t>
  </si>
  <si>
    <t>请明确分包的报审程序、认可标准及可依法分包的专业范围。
前附表第14项允许分包“劳务作业和非主体结构工程”，合同“承包人违约情形及责任承担”又约定未经发包人书面同意不得将合同权利义务转让、分包给任何第三方（否则转让行为无效并需支付结算总价15%的违约金）。请明确：①分包（含劳务分包）的报审程序、审批时限，是否需在投标阶段列明拟分包内容与分包单位；②发包人认可分包单位的标准与书面确认形式，逾期未答复时能否视为认可；③钢结构制作与安装、机电、消防、装饰等专业工作是否属于“非主体结构工程”、可否依法分包；④“内部承包、挂靠”的认定标准，避免与合法的专业分包、劳务分包相混淆。</t>
  </si>
  <si>
    <t>《招标文件》第10页 前附表第14项、第17页 第二章1.9条；《合同》第23页“总承包管理职责”、第44页“承包人违约情形及责任承担”</t>
  </si>
  <si>
    <t>转包与挂靠的认定标准，主要依据住建部《建筑工程施工发包与承包违法行为认定查处管理办法》（建市规〔2019〕1号）</t>
  </si>
  <si>
    <t>请确认本次报价采用的图纸版本，并补充完整地勘资料。
合同要求投标人确认已全面核对地质勘察报告及全部图纸，但当前文件夹中未找到独立的地质勘察报告，部分图纸目录标注为“送审版”。请提供正式地勘报告、有效图纸目录及版本说明，并明确后续审图修改、设备基础条件补充或设计深化引起的工程量、规格变化，如何计价。</t>
  </si>
  <si>
    <t>以清单为准</t>
  </si>
  <si>
    <t>请统一税率填报口径，并明确安全文明施工费、规费等不可竞争费用的计取基数与费率。
各专业清单均先列不含税单价再计取税金，其中钢结构、给排水、暖通、电气、室外工程清单已固定“税金（9%）”，而土建工程清单“税金（___%）”栏留空并注明“由投标人按最新增值税税率填报”。请明确投标人应填报含税单价还是不含税单价、税率是否统一按9%计取，并明确合同履行期间税率调整时的风险承担。</t>
  </si>
  <si>
    <t>《01土建工程招标清单》汇总表税金行；《02—06各专业清单》汇总表税金行；《项目清单汇总表》“编制说明”；《招标文件》第15页 前附表第33项</t>
  </si>
  <si>
    <t>招标人保证金账户信息，开户行和账号内容是否顺序错误</t>
  </si>
  <si>
    <t>招标说明第二章 投标人须知及前附表第30条投标保证金，P13页</t>
  </si>
  <si>
    <t>是，仅顺序错误，内容无误</t>
  </si>
  <si>
    <t>招标工程量清单配电箱-外观尺寸、材质、防爆类型、箱内配置不清楚，无法询价。</t>
  </si>
  <si>
    <t>招标工程量清单抗震支架-所有材料没有明确，计量单位是否也有误?</t>
  </si>
  <si>
    <t>土建工程招标工程量清单单位工程石墨化车间K5序号110条，单位是否为M2</t>
  </si>
  <si>
    <t>投标有效期50天还是60天</t>
  </si>
  <si>
    <t>第二章 投标人须知及前附表12条，第9页和投标人须知3.3第19页</t>
  </si>
  <si>
    <t>50天</t>
  </si>
  <si>
    <t>资格审查评分表中第6条，需提供2023年1月1日以来缴纳税收和社会保险的凭证复印件，因凭证较多，能否提供近6个月或本年度证明文件，或提供纳税信用等级查询证明做为凭证</t>
  </si>
  <si>
    <t>可以</t>
  </si>
  <si>
    <t>本项目清单油漆做法与图纸内做法不一致（如下所示），请问以哪一个为准？
图纸：红丹醇酸底漆25~30μm+醇酸防锈中间漆50~60μm+醇酸调和面漆40~50μm（有防火涂料时取消面漆）
清单：环氧富锌底漆+环氧云铁中间漆，总厚度不小于75μm</t>
  </si>
  <si>
    <t>图纸参数</t>
  </si>
  <si>
    <t>全部单体</t>
  </si>
  <si>
    <t>独立基础素砼包裹参数有矛盾，请问以哪一个为准？
图纸：C15包裹
清单：C20包裹</t>
  </si>
  <si>
    <t>屋面围护耐酸碱防腐油漆参数有矛盾，请问以哪一个为准？
图纸：40μm
清单：30μm</t>
  </si>
  <si>
    <t>在建筑说明中采光带要求是聚碳酸酯（PC）板，但是在招标文件技术要求和清单中要求的采光带材质为FRP，请业主明确，以图纸做法为准还是以清单为准？</t>
  </si>
  <si>
    <t>接上条，若采光带材质按FRP，招标清单与附件二技术要求相互矛盾，请问以哪为准？
招标清单：厚度2mm
附件二技术要求：厚度1.5mm</t>
  </si>
  <si>
    <t>附件二技术要求中，采光带为双层板，但本项目的屋面及墙面均为单层板，请明确本项目的屋面采光带和墙面采光带是单层板还是双层板？</t>
  </si>
  <si>
    <t>附件二技术要求、招标清单、图纸中窗的玻璃参数互相矛盾，请问以哪为准？
附件二技术要求：5+6+5中空玻璃
招标清单：不低于6mm钢化玻璃
图纸：6mm厚无色透明玻璃</t>
  </si>
  <si>
    <t>接上条，窗厚度相互矛盾，请问以哪为准？
附件二技术要求：1.4mm？1.2mm厚？
图纸：外窗1.8mm，内窗1.4mm</t>
  </si>
  <si>
    <t>屋面围护彩板参数有矛盾，请问以哪一个为准？
图纸：0.6mm蓝灰色镀铝锌镁彩板
附件二技术要求：0.6mm镀铝锌镁本色板</t>
  </si>
  <si>
    <t>接上条，若以图纸为准，请明确涂层要求，是PVDF涂层还是HDP涂层或其它？请回复。</t>
  </si>
  <si>
    <t>屋面保温棉参数有矛盾，请问以哪一个为准？
图纸、清单：75mm黄棉，容重16k，铝箔贴面（双面）
附件二技术要求：75mm优质离心棉，容重16k，聚丙烯贴面</t>
  </si>
  <si>
    <t>接上条，如果按附件二的技术要求执行，其中要求保温棉“导热系数小于或等于0.04”，目前招标品牌中符合该指标的产品品牌数量有限，容易限制充分竞争，我们建议取消这一要求，请回复。</t>
  </si>
  <si>
    <t>屋面保温棉参数若按图纸执行，要求中“75厚玻璃丝棉毡保温隔热层(A级),自带铝箔保护层(双面)”，双面是否指保温棉正反面都有贴面？请回复。</t>
  </si>
  <si>
    <t>墙面彩板参数有矛盾，请问以哪一个为准？
图纸：0.5mm镀铝锌HDP彩板，镀锌90/90g
招标清单：0.5mm镀铝锌HDP彩板，镀锌75/75g
附件二技术要求：0.6mm镀铝锌镁本色板</t>
  </si>
  <si>
    <t>收边参数有矛盾，请问以哪一个为准？
图纸：与所在位置屋面板、墙面板相同颜色材质材料（其中屋面0.6mm厚）
附件二技术要求：0.5mm厚</t>
  </si>
  <si>
    <t>图纸中要求自攻螺钉、拉铆钉均采用304奥体氏不锈钢材质，但附件二技术要求参数为碳钢钉。
结合造价及项目常规做法建议自攻螺钉、拉铆钉均采用碳钢钉。</t>
  </si>
  <si>
    <t>招标清单中的屋面封堵具体是指什么位置的内容？请回复。</t>
  </si>
  <si>
    <t>招标清单</t>
  </si>
  <si>
    <t>招标清单中的墙面封堵具体是指什么位置的内容？请回复。</t>
  </si>
  <si>
    <t>招标清单中的金属隔断具体是指什么位置的内容？请回复。</t>
  </si>
  <si>
    <t>K5</t>
  </si>
  <si>
    <t>招标清单及建筑图纸，天沟位置无融雪相关节点详图。本项目地处内蒙古，冬季降雪荷载较大。天沟融雪系统是否属于本次招标工作范围。若在招标范围内，请补充完善节点图纸及招标清单。</t>
  </si>
  <si>
    <t>关于土建施工顺序问题：本项目有6个单体，钢结构施工的施工顺序与部署取决于土建的施工安排，钢柱钢筋混凝土基础、室内混凝土地坪的施工部署和顺序是怎么安排的，室内混凝土地坪与钢结构施工的先后顺序如何，请明确。</t>
  </si>
  <si>
    <t>其它问题</t>
  </si>
  <si>
    <t>接上条，石墨化车间内有大量设备基础，设备基础与钢筋混凝土地坪之间的连接关系是何情况，设备基础是否是在车间封顶后施工，请明确。</t>
  </si>
  <si>
    <t>接第一条，杯口混凝土浇筑的工期安排如何，室内刚性地坪以下的压实回填工期安排如何，是否可以提供施工流水段（或施工区域）划分和各流水段（或施工区域）施工进度计划安排，以便安排钢结构施工进度计划。</t>
  </si>
  <si>
    <t>接第一条，根据现有图纸，室内地坪混凝土浇筑，是否与杯口基础混凝土浇筑同步进行，请明确。</t>
  </si>
  <si>
    <t>图例室内高程 ±0.00=1144.50，每栋建筑角点标注±0.000 (966.60)，问是否以每栋建筑物原位标注正负零高程为准。</t>
  </si>
  <si>
    <t>总平面</t>
  </si>
  <si>
    <t>建筑钢构屋面标高27.520/27.120，结构屋面标高27.620/27.220，差100mm；问以哪个标高为准。</t>
  </si>
  <si>
    <t>预处理车间K1+K2-剖面/立面标高问题</t>
  </si>
  <si>
    <t>建筑设计说明室内外高差200， 建筑剖面/结构-0.150；问是否以设计说明为准。
s5另注'抗浮设计水位标高为室外标高-0.500'</t>
  </si>
  <si>
    <t>混凝土施工图设计说明防水水位是否与抗浮水位标高-0.500一致。</t>
  </si>
  <si>
    <t>预处理车间K1+K2-混凝土施工图</t>
  </si>
  <si>
    <t>建筑图与结构图标高不一致。</t>
  </si>
  <si>
    <t>石墨化车间K5</t>
  </si>
  <si>
    <t>建筑图吊车梁顶标高是否有误。</t>
  </si>
  <si>
    <t>建筑图、混凝土施工图中：建筑11.500（结）， 结构砼柱11.45~屋面砼柱定位图是否需要统一。</t>
  </si>
  <si>
    <t>建筑说明室内外高差200mm，但建筑图同时出现-0.050、-0.150地面标高，问是否以原位标注为准。</t>
  </si>
  <si>
    <t>成品车间K6</t>
  </si>
  <si>
    <t>图签年产50万吨石墨负极材料一体化项目， 地形图科达年产150万吨石墨负极材料一体化项目地形图</t>
  </si>
  <si>
    <t>建筑室外地坪-0.600，，结构剖面标高-0.650，问以哪个标高为准。</t>
  </si>
  <si>
    <t>220KV变电站</t>
  </si>
  <si>
    <t>建筑剖面图端跨2340，其余平面端跨2540，是否有误。</t>
  </si>
  <si>
    <t>需派驻合适的项目经理及技术负责人，否则将影响资信标评分；</t>
    <phoneticPr fontId="14" type="noConversion"/>
  </si>
  <si>
    <t>回复日期：2026年10月37日</t>
    <phoneticPr fontId="14" type="noConversion"/>
  </si>
  <si>
    <t>投标答疑汇总表（第二次）</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</si>
</sst>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宋体"/>
      <charset val="134"/>
      <scheme val="minor"/>
    </font>
    <font>
      <sz val="12"/>
      <color theme="1"/>
      <name val="宋体"/>
      <charset val="134"/>
      <scheme val="minor"/>
    </font>
    <font>
      <b/>
      <sz val="11"/>
      <color theme="1"/>
      <name val="宋体"/>
      <charset val="134"/>
      <scheme val="minor"/>
    </font>
    <font>
      <sz val="10"/>
      <color theme="1"/>
      <name val="宋体"/>
      <charset val="134"/>
    </font>
    <font>
      <sz val="11"/>
      <color theme="1"/>
      <name val="宋体"/>
      <charset val="134"/>
    </font>
    <font>
      <sz val="9"/>
      <color theme="1"/>
      <name val="宋体"/>
      <charset val="134"/>
    </font>
    <font>
      <sz val="9"/>
      <name val="宋体"/>
      <charset val="134"/>
    </font>
    <font>
      <sz val="11"/>
      <name val="宋体"/>
      <charset val="134"/>
      <scheme val="minor"/>
    </font>
    <font>
      <strike/>
      <sz val="9"/>
      <color rgb="FFFF0000"/>
      <name val="宋体"/>
      <charset val="134"/>
    </font>
    <font>
      <b/>
      <sz val="9"/>
      <name val="宋体"/>
      <charset val="134"/>
    </font>
    <font>
      <sz val="11"/>
      <name val="宋体"/>
      <charset val="134"/>
    </font>
    <font>
      <b/>
      <sz val="11"/>
      <color rgb="FFFF0000"/>
      <name val="宋体"/>
      <charset val="134"/>
      <scheme val="minor"/>
    </font>
    <font>
      <sz val="11"/>
      <color rgb="FF000000"/>
      <name val="宋体"/>
      <charset val="134"/>
      <scheme val="minor"/>
    </font>
    <font>
      <sz val="10"/>
      <name val="宋体"/>
      <charset val="134"/>
    </font>
    <font>
      <sz val="9"/>
      <name val="宋体"/>
      <charset val="134"/>
      <scheme val="minor"/>
    </font>
    <font>
      <sz val="11"/>
      <color theme="1"/>
      <name val="宋体"/>
      <family val="3"/>
      <charset val="134"/>
      <scheme val="minor"/>
    </font>
    <font>
      <sz val="20"/>
      <color theme="1"/>
      <name val="宋体"/>
      <family val="3"/>
      <charset val="134"/>
      <scheme val="minor"/>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9">
    <xf numFmtId="0" fontId="0" fillId="0" borderId="0" xfId="0"/>
    <xf numFmtId="0" fontId="0" fillId="0" borderId="0" xfId="0" applyAlignment="1">
      <alignment horizontal="center"/>
    </xf>
    <xf numFmtId="0" fontId="0" fillId="0" borderId="0" xfId="0" applyAlignment="1">
      <alignment horizontal="left"/>
    </xf>
    <xf numFmtId="0" fontId="0" fillId="0" borderId="0" xfId="0" applyAlignment="1">
      <alignment horizontal="left"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top"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top"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5" xfId="0" applyFont="1" applyBorder="1" applyAlignment="1">
      <alignment horizontal="left" vertical="top" wrapText="1"/>
    </xf>
    <xf numFmtId="0" fontId="5" fillId="0" borderId="5" xfId="0" applyFont="1" applyBorder="1" applyAlignment="1">
      <alignment horizontal="left" vertical="center" wrapText="1"/>
    </xf>
    <xf numFmtId="0" fontId="6" fillId="0" borderId="5" xfId="0" applyFont="1" applyBorder="1" applyAlignment="1">
      <alignment horizontal="left" vertical="center" wrapText="1"/>
    </xf>
    <xf numFmtId="0" fontId="7" fillId="0" borderId="1" xfId="0" applyFont="1" applyBorder="1" applyAlignment="1">
      <alignment horizontal="left" vertical="center" wrapText="1"/>
    </xf>
    <xf numFmtId="0" fontId="8" fillId="0" borderId="5" xfId="0" applyFont="1" applyBorder="1" applyAlignment="1">
      <alignment horizontal="center" vertical="center" wrapText="1"/>
    </xf>
    <xf numFmtId="0" fontId="6" fillId="0" borderId="5" xfId="0" applyFont="1" applyBorder="1" applyAlignment="1">
      <alignment horizontal="center" vertical="center" wrapText="1"/>
    </xf>
    <xf numFmtId="0" fontId="9"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10" fillId="0" borderId="1" xfId="0" applyFont="1" applyBorder="1" applyAlignment="1">
      <alignment horizontal="left" vertical="top" wrapText="1"/>
    </xf>
    <xf numFmtId="0" fontId="4" fillId="0" borderId="1" xfId="0" applyFont="1" applyBorder="1" applyAlignment="1">
      <alignment horizontal="left" vertical="top" wrapText="1"/>
    </xf>
    <xf numFmtId="0" fontId="11"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7" fillId="0" borderId="1" xfId="0" applyFont="1" applyBorder="1" applyAlignment="1">
      <alignment horizontal="center" vertical="center"/>
    </xf>
    <xf numFmtId="0" fontId="12" fillId="0" borderId="1" xfId="0" applyFont="1" applyBorder="1" applyAlignment="1">
      <alignment horizontal="center" vertical="center" wrapText="1"/>
    </xf>
    <xf numFmtId="0" fontId="10" fillId="0" borderId="1" xfId="0" applyFont="1" applyBorder="1" applyAlignment="1">
      <alignment horizontal="center" vertical="center"/>
    </xf>
    <xf numFmtId="0" fontId="13" fillId="0" borderId="1" xfId="0" applyFont="1" applyBorder="1"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0" fontId="15" fillId="2" borderId="1" xfId="0" applyFont="1" applyFill="1" applyBorder="1" applyAlignment="1">
      <alignment horizontal="left" vertical="center" wrapText="1"/>
    </xf>
    <xf numFmtId="0" fontId="15" fillId="0" borderId="2" xfId="0" applyFont="1" applyBorder="1" applyAlignment="1">
      <alignment horizontal="left" vertical="center" wrapText="1"/>
    </xf>
    <xf numFmtId="0" fontId="16" fillId="0" borderId="1" xfId="0" applyFont="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ellimages.xml.rels><?xml version="1.0" encoding="UTF-8" standalone="yes"?>
<Relationships xmlns="http://schemas.openxmlformats.org/package/2006/relationships"><Relationship Id="rId26" Type="http://schemas.openxmlformats.org/officeDocument/2006/relationships/image" Target="media/image101.png"/><Relationship Id="rId18" Type="http://schemas.openxmlformats.org/officeDocument/2006/relationships/image" Target="media/image93.png"/><Relationship Id="rId13" Type="http://schemas.openxmlformats.org/officeDocument/2006/relationships/image" Target="media/image88.png"/><Relationship Id="rId34" Type="http://schemas.openxmlformats.org/officeDocument/2006/relationships/image" Target="media/image109.png"/><Relationship Id="rId21" Type="http://schemas.openxmlformats.org/officeDocument/2006/relationships/image" Target="media/image96.png"/><Relationship Id="rId7" Type="http://schemas.openxmlformats.org/officeDocument/2006/relationships/image" Target="media/image82.png"/><Relationship Id="rId33" Type="http://schemas.openxmlformats.org/officeDocument/2006/relationships/image" Target="media/image108.png"/><Relationship Id="rId25" Type="http://schemas.openxmlformats.org/officeDocument/2006/relationships/image" Target="media/image100.png"/><Relationship Id="rId17" Type="http://schemas.openxmlformats.org/officeDocument/2006/relationships/image" Target="media/image92.png"/><Relationship Id="rId12" Type="http://schemas.openxmlformats.org/officeDocument/2006/relationships/image" Target="media/image87.png"/><Relationship Id="rId29" Type="http://schemas.openxmlformats.org/officeDocument/2006/relationships/image" Target="media/image104.png"/><Relationship Id="rId20" Type="http://schemas.openxmlformats.org/officeDocument/2006/relationships/image" Target="media/image95.png"/><Relationship Id="rId2" Type="http://schemas.openxmlformats.org/officeDocument/2006/relationships/image" Target="media/image77.png"/><Relationship Id="rId16" Type="http://schemas.openxmlformats.org/officeDocument/2006/relationships/image" Target="media/image91.png"/><Relationship Id="rId6" Type="http://schemas.openxmlformats.org/officeDocument/2006/relationships/image" Target="media/image81.png"/><Relationship Id="rId37" Type="http://schemas.openxmlformats.org/officeDocument/2006/relationships/image" Target="media/image112.png"/><Relationship Id="rId32" Type="http://schemas.openxmlformats.org/officeDocument/2006/relationships/image" Target="media/image107.png"/><Relationship Id="rId24" Type="http://schemas.openxmlformats.org/officeDocument/2006/relationships/image" Target="media/image99.png"/><Relationship Id="rId11" Type="http://schemas.openxmlformats.org/officeDocument/2006/relationships/image" Target="media/image86.png"/><Relationship Id="rId1" Type="http://schemas.openxmlformats.org/officeDocument/2006/relationships/image" Target="media/image76.png"/><Relationship Id="rId5" Type="http://schemas.openxmlformats.org/officeDocument/2006/relationships/image" Target="media/image80.png"/><Relationship Id="rId36" Type="http://schemas.openxmlformats.org/officeDocument/2006/relationships/image" Target="media/image111.png"/><Relationship Id="rId28" Type="http://schemas.openxmlformats.org/officeDocument/2006/relationships/image" Target="media/image103.png"/><Relationship Id="rId23" Type="http://schemas.openxmlformats.org/officeDocument/2006/relationships/image" Target="media/image98.png"/><Relationship Id="rId15" Type="http://schemas.openxmlformats.org/officeDocument/2006/relationships/image" Target="media/image90.png"/><Relationship Id="rId31" Type="http://schemas.openxmlformats.org/officeDocument/2006/relationships/image" Target="media/image106.png"/><Relationship Id="rId19" Type="http://schemas.openxmlformats.org/officeDocument/2006/relationships/image" Target="media/image94.png"/><Relationship Id="rId10" Type="http://schemas.openxmlformats.org/officeDocument/2006/relationships/image" Target="media/image85.png"/><Relationship Id="rId9" Type="http://schemas.openxmlformats.org/officeDocument/2006/relationships/image" Target="media/image84.png"/><Relationship Id="rId4" Type="http://schemas.openxmlformats.org/officeDocument/2006/relationships/image" Target="media/image79.png"/><Relationship Id="rId35" Type="http://schemas.openxmlformats.org/officeDocument/2006/relationships/image" Target="media/image110.png"/><Relationship Id="rId30" Type="http://schemas.openxmlformats.org/officeDocument/2006/relationships/image" Target="media/image105.png"/><Relationship Id="rId27" Type="http://schemas.openxmlformats.org/officeDocument/2006/relationships/image" Target="media/image102.png"/><Relationship Id="rId22" Type="http://schemas.openxmlformats.org/officeDocument/2006/relationships/image" Target="media/image97.png"/><Relationship Id="rId14" Type="http://schemas.openxmlformats.org/officeDocument/2006/relationships/image" Target="media/image89.png"/><Relationship Id="rId8" Type="http://schemas.openxmlformats.org/officeDocument/2006/relationships/image" Target="media/image83.png"/><Relationship Id="rId3" Type="http://schemas.openxmlformats.org/officeDocument/2006/relationships/image" Target="media/image78.png"/></Relationships>
</file>

<file path=xl/_rels/workbook.xml.rels><?xml version="1.0" encoding="UTF-8" standalone="yes"?>
<Relationships xmlns="http://schemas.openxmlformats.org/package/2006/relationships"><Relationship Id="rId8"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Structure" Target="richData/rdrichvaluestructur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06/relationships/rdRichValue" Target="richData/rdrichvalue.xml"/><Relationship Id="rId5" Type="http://schemas.openxmlformats.org/officeDocument/2006/relationships/sheetMetadata" Target="metadata.xml"/><Relationship Id="rId10" Type="http://www.wps.cn/officeDocument/2020/cellImage" Target="cellimages.xml"/><Relationship Id="rId4" Type="http://schemas.openxmlformats.org/officeDocument/2006/relationships/sharedStrings" Target="sharedStrings.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66" Type="http://schemas.openxmlformats.org/officeDocument/2006/relationships/image" Target="../media/image66.png"/><Relationship Id="rId74" Type="http://schemas.openxmlformats.org/officeDocument/2006/relationships/image" Target="../media/image74.png"/><Relationship Id="rId5" Type="http://schemas.openxmlformats.org/officeDocument/2006/relationships/image" Target="../media/image5.png"/><Relationship Id="rId61" Type="http://schemas.openxmlformats.org/officeDocument/2006/relationships/image" Target="../media/image61.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 Type="http://schemas.openxmlformats.org/officeDocument/2006/relationships/image" Target="../media/image7.png"/><Relationship Id="rId71" Type="http://schemas.openxmlformats.org/officeDocument/2006/relationships/image" Target="../media/image71.png"/></Relationships>
</file>

<file path=xl/drawings/drawing1.xml><?xml version="1.0" encoding="utf-8"?>
<xdr:wsDr xmlns:xdr="http://schemas.openxmlformats.org/drawingml/2006/spreadsheetDrawing" xmlns:a="http://schemas.openxmlformats.org/drawingml/2006/main">
  <xdr:twoCellAnchor editAs="oneCell">
    <xdr:from>
      <xdr:col>4</xdr:col>
      <xdr:colOff>88900</xdr:colOff>
      <xdr:row>5</xdr:row>
      <xdr:rowOff>15240</xdr:rowOff>
    </xdr:from>
    <xdr:to>
      <xdr:col>4</xdr:col>
      <xdr:colOff>3152775</xdr:colOff>
      <xdr:row>5</xdr:row>
      <xdr:rowOff>488950</xdr:rowOff>
    </xdr:to>
    <xdr:pic>
      <xdr:nvPicPr>
        <xdr:cNvPr id="4" name="图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5737860" y="2359025"/>
          <a:ext cx="3063875" cy="473710"/>
        </a:xfrm>
        <a:prstGeom prst="rect">
          <a:avLst/>
        </a:prstGeom>
        <a:noFill/>
        <a:ln w="9525">
          <a:noFill/>
        </a:ln>
      </xdr:spPr>
    </xdr:pic>
    <xdr:clientData/>
  </xdr:twoCellAnchor>
  <xdr:twoCellAnchor editAs="oneCell">
    <xdr:from>
      <xdr:col>4</xdr:col>
      <xdr:colOff>66040</xdr:colOff>
      <xdr:row>5</xdr:row>
      <xdr:rowOff>746760</xdr:rowOff>
    </xdr:from>
    <xdr:to>
      <xdr:col>4</xdr:col>
      <xdr:colOff>3346450</xdr:colOff>
      <xdr:row>5</xdr:row>
      <xdr:rowOff>3364865</xdr:rowOff>
    </xdr:to>
    <xdr:pic>
      <xdr:nvPicPr>
        <xdr:cNvPr id="5" name="图片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5715000" y="3090545"/>
          <a:ext cx="3280410" cy="2618105"/>
        </a:xfrm>
        <a:prstGeom prst="rect">
          <a:avLst/>
        </a:prstGeom>
        <a:noFill/>
        <a:ln w="9525">
          <a:noFill/>
        </a:ln>
      </xdr:spPr>
    </xdr:pic>
    <xdr:clientData/>
  </xdr:twoCellAnchor>
  <xdr:twoCellAnchor editAs="oneCell">
    <xdr:from>
      <xdr:col>4</xdr:col>
      <xdr:colOff>13335</xdr:colOff>
      <xdr:row>9</xdr:row>
      <xdr:rowOff>624205</xdr:rowOff>
    </xdr:from>
    <xdr:to>
      <xdr:col>4</xdr:col>
      <xdr:colOff>1841500</xdr:colOff>
      <xdr:row>10</xdr:row>
      <xdr:rowOff>195578</xdr:rowOff>
    </xdr:to>
    <xdr:pic>
      <xdr:nvPicPr>
        <xdr:cNvPr id="2" name="图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a:stretch>
          <a:fillRect/>
        </a:stretch>
      </xdr:blipFill>
      <xdr:spPr>
        <a:xfrm>
          <a:off x="5662295" y="13077190"/>
          <a:ext cx="1828165" cy="587375"/>
        </a:xfrm>
        <a:prstGeom prst="rect">
          <a:avLst/>
        </a:prstGeom>
        <a:noFill/>
        <a:ln w="9525">
          <a:noFill/>
        </a:ln>
      </xdr:spPr>
    </xdr:pic>
    <xdr:clientData/>
  </xdr:twoCellAnchor>
  <xdr:twoCellAnchor editAs="oneCell">
    <xdr:from>
      <xdr:col>4</xdr:col>
      <xdr:colOff>24765</xdr:colOff>
      <xdr:row>9</xdr:row>
      <xdr:rowOff>78105</xdr:rowOff>
    </xdr:from>
    <xdr:to>
      <xdr:col>4</xdr:col>
      <xdr:colOff>2743835</xdr:colOff>
      <xdr:row>9</xdr:row>
      <xdr:rowOff>579120</xdr:rowOff>
    </xdr:to>
    <xdr:pic>
      <xdr:nvPicPr>
        <xdr:cNvPr id="3" name="图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4"/>
        <a:stretch>
          <a:fillRect/>
        </a:stretch>
      </xdr:blipFill>
      <xdr:spPr>
        <a:xfrm>
          <a:off x="5673725" y="12531090"/>
          <a:ext cx="2719070" cy="501015"/>
        </a:xfrm>
        <a:prstGeom prst="rect">
          <a:avLst/>
        </a:prstGeom>
        <a:noFill/>
        <a:ln w="9525">
          <a:noFill/>
        </a:ln>
      </xdr:spPr>
    </xdr:pic>
    <xdr:clientData/>
  </xdr:twoCellAnchor>
  <xdr:twoCellAnchor editAs="oneCell">
    <xdr:from>
      <xdr:col>4</xdr:col>
      <xdr:colOff>98425</xdr:colOff>
      <xdr:row>17</xdr:row>
      <xdr:rowOff>171450</xdr:rowOff>
    </xdr:from>
    <xdr:to>
      <xdr:col>4</xdr:col>
      <xdr:colOff>1428750</xdr:colOff>
      <xdr:row>17</xdr:row>
      <xdr:rowOff>600075</xdr:rowOff>
    </xdr:to>
    <xdr:pic>
      <xdr:nvPicPr>
        <xdr:cNvPr id="6" name="图片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xfrm>
          <a:off x="5747385" y="24435435"/>
          <a:ext cx="1330325" cy="428625"/>
        </a:xfrm>
        <a:prstGeom prst="rect">
          <a:avLst/>
        </a:prstGeom>
        <a:noFill/>
        <a:ln w="9525">
          <a:noFill/>
        </a:ln>
      </xdr:spPr>
    </xdr:pic>
    <xdr:clientData/>
  </xdr:twoCellAnchor>
  <xdr:twoCellAnchor editAs="oneCell">
    <xdr:from>
      <xdr:col>4</xdr:col>
      <xdr:colOff>1568450</xdr:colOff>
      <xdr:row>17</xdr:row>
      <xdr:rowOff>171450</xdr:rowOff>
    </xdr:from>
    <xdr:to>
      <xdr:col>4</xdr:col>
      <xdr:colOff>3209290</xdr:colOff>
      <xdr:row>17</xdr:row>
      <xdr:rowOff>403860</xdr:rowOff>
    </xdr:to>
    <xdr:pic>
      <xdr:nvPicPr>
        <xdr:cNvPr id="7" name="图片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xfrm flipV="1">
          <a:off x="7217410" y="24435435"/>
          <a:ext cx="1640840" cy="232410"/>
        </a:xfrm>
        <a:prstGeom prst="rect">
          <a:avLst/>
        </a:prstGeom>
        <a:noFill/>
        <a:ln w="9525">
          <a:noFill/>
        </a:ln>
      </xdr:spPr>
    </xdr:pic>
    <xdr:clientData/>
  </xdr:twoCellAnchor>
  <xdr:twoCellAnchor editAs="oneCell">
    <xdr:from>
      <xdr:col>4</xdr:col>
      <xdr:colOff>107315</xdr:colOff>
      <xdr:row>20</xdr:row>
      <xdr:rowOff>165100</xdr:rowOff>
    </xdr:from>
    <xdr:to>
      <xdr:col>4</xdr:col>
      <xdr:colOff>2219325</xdr:colOff>
      <xdr:row>20</xdr:row>
      <xdr:rowOff>392430</xdr:rowOff>
    </xdr:to>
    <xdr:pic>
      <xdr:nvPicPr>
        <xdr:cNvPr id="8" name="图片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a:stretch>
          <a:fillRect/>
        </a:stretch>
      </xdr:blipFill>
      <xdr:spPr>
        <a:xfrm>
          <a:off x="5756275" y="28794710"/>
          <a:ext cx="2112010" cy="227330"/>
        </a:xfrm>
        <a:prstGeom prst="rect">
          <a:avLst/>
        </a:prstGeom>
        <a:noFill/>
        <a:ln w="9525">
          <a:noFill/>
        </a:ln>
      </xdr:spPr>
    </xdr:pic>
    <xdr:clientData/>
  </xdr:twoCellAnchor>
  <xdr:twoCellAnchor editAs="oneCell">
    <xdr:from>
      <xdr:col>4</xdr:col>
      <xdr:colOff>106680</xdr:colOff>
      <xdr:row>20</xdr:row>
      <xdr:rowOff>171450</xdr:rowOff>
    </xdr:from>
    <xdr:to>
      <xdr:col>4</xdr:col>
      <xdr:colOff>3181985</xdr:colOff>
      <xdr:row>20</xdr:row>
      <xdr:rowOff>442595</xdr:rowOff>
    </xdr:to>
    <xdr:pic>
      <xdr:nvPicPr>
        <xdr:cNvPr id="9" name="图片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8"/>
        <a:stretch>
          <a:fillRect/>
        </a:stretch>
      </xdr:blipFill>
      <xdr:spPr>
        <a:xfrm>
          <a:off x="5755640" y="28801060"/>
          <a:ext cx="3075305" cy="271145"/>
        </a:xfrm>
        <a:prstGeom prst="rect">
          <a:avLst/>
        </a:prstGeom>
        <a:noFill/>
        <a:ln w="9525">
          <a:noFill/>
        </a:ln>
      </xdr:spPr>
    </xdr:pic>
    <xdr:clientData/>
  </xdr:twoCellAnchor>
  <xdr:twoCellAnchor editAs="oneCell">
    <xdr:from>
      <xdr:col>4</xdr:col>
      <xdr:colOff>57150</xdr:colOff>
      <xdr:row>21</xdr:row>
      <xdr:rowOff>95250</xdr:rowOff>
    </xdr:from>
    <xdr:to>
      <xdr:col>4</xdr:col>
      <xdr:colOff>1650365</xdr:colOff>
      <xdr:row>21</xdr:row>
      <xdr:rowOff>948055</xdr:rowOff>
    </xdr:to>
    <xdr:pic>
      <xdr:nvPicPr>
        <xdr:cNvPr id="10" name="图片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
        <a:stretch>
          <a:fillRect/>
        </a:stretch>
      </xdr:blipFill>
      <xdr:spPr>
        <a:xfrm>
          <a:off x="5706110" y="29956760"/>
          <a:ext cx="1593215" cy="852805"/>
        </a:xfrm>
        <a:prstGeom prst="rect">
          <a:avLst/>
        </a:prstGeom>
        <a:noFill/>
        <a:ln w="9525">
          <a:noFill/>
        </a:ln>
      </xdr:spPr>
    </xdr:pic>
    <xdr:clientData/>
  </xdr:twoCellAnchor>
  <xdr:twoCellAnchor editAs="oneCell">
    <xdr:from>
      <xdr:col>4</xdr:col>
      <xdr:colOff>1790065</xdr:colOff>
      <xdr:row>21</xdr:row>
      <xdr:rowOff>171450</xdr:rowOff>
    </xdr:from>
    <xdr:to>
      <xdr:col>4</xdr:col>
      <xdr:colOff>3267075</xdr:colOff>
      <xdr:row>21</xdr:row>
      <xdr:rowOff>830580</xdr:rowOff>
    </xdr:to>
    <xdr:pic>
      <xdr:nvPicPr>
        <xdr:cNvPr id="11" name="图片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
        <a:stretch>
          <a:fillRect/>
        </a:stretch>
      </xdr:blipFill>
      <xdr:spPr>
        <a:xfrm>
          <a:off x="7439025" y="30032960"/>
          <a:ext cx="1477010" cy="659130"/>
        </a:xfrm>
        <a:prstGeom prst="rect">
          <a:avLst/>
        </a:prstGeom>
        <a:noFill/>
        <a:ln w="9525">
          <a:noFill/>
        </a:ln>
      </xdr:spPr>
    </xdr:pic>
    <xdr:clientData/>
  </xdr:twoCellAnchor>
  <xdr:twoCellAnchor editAs="oneCell">
    <xdr:from>
      <xdr:col>4</xdr:col>
      <xdr:colOff>261620</xdr:colOff>
      <xdr:row>38</xdr:row>
      <xdr:rowOff>145415</xdr:rowOff>
    </xdr:from>
    <xdr:to>
      <xdr:col>4</xdr:col>
      <xdr:colOff>3174365</xdr:colOff>
      <xdr:row>39</xdr:row>
      <xdr:rowOff>401320</xdr:rowOff>
    </xdr:to>
    <xdr:pic>
      <xdr:nvPicPr>
        <xdr:cNvPr id="12" name="图片 11" descr="微信图片_20261003073357_267_22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a:stretch>
          <a:fillRect/>
        </a:stretch>
      </xdr:blipFill>
      <xdr:spPr>
        <a:xfrm>
          <a:off x="5910580" y="63170435"/>
          <a:ext cx="2912745" cy="941705"/>
        </a:xfrm>
        <a:prstGeom prst="rect">
          <a:avLst/>
        </a:prstGeom>
      </xdr:spPr>
    </xdr:pic>
    <xdr:clientData/>
  </xdr:twoCellAnchor>
  <xdr:twoCellAnchor editAs="oneCell">
    <xdr:from>
      <xdr:col>4</xdr:col>
      <xdr:colOff>97790</xdr:colOff>
      <xdr:row>39</xdr:row>
      <xdr:rowOff>99695</xdr:rowOff>
    </xdr:from>
    <xdr:to>
      <xdr:col>4</xdr:col>
      <xdr:colOff>1544955</xdr:colOff>
      <xdr:row>40</xdr:row>
      <xdr:rowOff>12700</xdr:rowOff>
    </xdr:to>
    <xdr:pic>
      <xdr:nvPicPr>
        <xdr:cNvPr id="13" name="图片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2"/>
        <a:stretch>
          <a:fillRect/>
        </a:stretch>
      </xdr:blipFill>
      <xdr:spPr>
        <a:xfrm>
          <a:off x="5746750" y="63810515"/>
          <a:ext cx="1447165" cy="573405"/>
        </a:xfrm>
        <a:prstGeom prst="rect">
          <a:avLst/>
        </a:prstGeom>
        <a:noFill/>
        <a:ln w="9525">
          <a:noFill/>
        </a:ln>
      </xdr:spPr>
    </xdr:pic>
    <xdr:clientData/>
  </xdr:twoCellAnchor>
  <xdr:twoCellAnchor editAs="oneCell">
    <xdr:from>
      <xdr:col>4</xdr:col>
      <xdr:colOff>1885315</xdr:colOff>
      <xdr:row>39</xdr:row>
      <xdr:rowOff>118110</xdr:rowOff>
    </xdr:from>
    <xdr:to>
      <xdr:col>4</xdr:col>
      <xdr:colOff>2944495</xdr:colOff>
      <xdr:row>40</xdr:row>
      <xdr:rowOff>78105</xdr:rowOff>
    </xdr:to>
    <xdr:pic>
      <xdr:nvPicPr>
        <xdr:cNvPr id="14" name="图片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3"/>
        <a:stretch>
          <a:fillRect/>
        </a:stretch>
      </xdr:blipFill>
      <xdr:spPr>
        <a:xfrm>
          <a:off x="7534275" y="63828930"/>
          <a:ext cx="1059180" cy="620395"/>
        </a:xfrm>
        <a:prstGeom prst="rect">
          <a:avLst/>
        </a:prstGeom>
        <a:noFill/>
        <a:ln w="9525">
          <a:noFill/>
        </a:ln>
      </xdr:spPr>
    </xdr:pic>
    <xdr:clientData/>
  </xdr:twoCellAnchor>
  <xdr:twoCellAnchor editAs="oneCell">
    <xdr:from>
      <xdr:col>4</xdr:col>
      <xdr:colOff>52705</xdr:colOff>
      <xdr:row>42</xdr:row>
      <xdr:rowOff>171450</xdr:rowOff>
    </xdr:from>
    <xdr:to>
      <xdr:col>4</xdr:col>
      <xdr:colOff>3185795</xdr:colOff>
      <xdr:row>43</xdr:row>
      <xdr:rowOff>376555</xdr:rowOff>
    </xdr:to>
    <xdr:pic>
      <xdr:nvPicPr>
        <xdr:cNvPr id="15" name="图片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4"/>
        <a:stretch>
          <a:fillRect/>
        </a:stretch>
      </xdr:blipFill>
      <xdr:spPr>
        <a:xfrm>
          <a:off x="5701665" y="67639565"/>
          <a:ext cx="3133090" cy="490855"/>
        </a:xfrm>
        <a:prstGeom prst="rect">
          <a:avLst/>
        </a:prstGeom>
        <a:noFill/>
        <a:ln w="9525">
          <a:noFill/>
        </a:ln>
      </xdr:spPr>
    </xdr:pic>
    <xdr:clientData/>
  </xdr:twoCellAnchor>
  <xdr:twoCellAnchor editAs="oneCell">
    <xdr:from>
      <xdr:col>4</xdr:col>
      <xdr:colOff>26035</xdr:colOff>
      <xdr:row>42</xdr:row>
      <xdr:rowOff>86360</xdr:rowOff>
    </xdr:from>
    <xdr:to>
      <xdr:col>4</xdr:col>
      <xdr:colOff>3366135</xdr:colOff>
      <xdr:row>42</xdr:row>
      <xdr:rowOff>273685</xdr:rowOff>
    </xdr:to>
    <xdr:pic>
      <xdr:nvPicPr>
        <xdr:cNvPr id="16" name="图片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a:stretch>
          <a:fillRect/>
        </a:stretch>
      </xdr:blipFill>
      <xdr:spPr>
        <a:xfrm>
          <a:off x="5674995" y="67554475"/>
          <a:ext cx="3340100" cy="187325"/>
        </a:xfrm>
        <a:prstGeom prst="rect">
          <a:avLst/>
        </a:prstGeom>
        <a:noFill/>
        <a:ln w="9525">
          <a:noFill/>
        </a:ln>
      </xdr:spPr>
    </xdr:pic>
    <xdr:clientData/>
  </xdr:twoCellAnchor>
  <xdr:twoCellAnchor editAs="oneCell">
    <xdr:from>
      <xdr:col>4</xdr:col>
      <xdr:colOff>29845</xdr:colOff>
      <xdr:row>14</xdr:row>
      <xdr:rowOff>171450</xdr:rowOff>
    </xdr:from>
    <xdr:to>
      <xdr:col>4</xdr:col>
      <xdr:colOff>1382395</xdr:colOff>
      <xdr:row>14</xdr:row>
      <xdr:rowOff>469900</xdr:rowOff>
    </xdr:to>
    <xdr:pic>
      <xdr:nvPicPr>
        <xdr:cNvPr id="17" name="图片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6"/>
        <a:stretch>
          <a:fillRect/>
        </a:stretch>
      </xdr:blipFill>
      <xdr:spPr>
        <a:xfrm>
          <a:off x="5678805" y="20498435"/>
          <a:ext cx="1352550" cy="298450"/>
        </a:xfrm>
        <a:prstGeom prst="rect">
          <a:avLst/>
        </a:prstGeom>
        <a:noFill/>
        <a:ln w="9525">
          <a:noFill/>
        </a:ln>
      </xdr:spPr>
    </xdr:pic>
    <xdr:clientData/>
  </xdr:twoCellAnchor>
  <xdr:twoCellAnchor editAs="oneCell">
    <xdr:from>
      <xdr:col>4</xdr:col>
      <xdr:colOff>1692275</xdr:colOff>
      <xdr:row>14</xdr:row>
      <xdr:rowOff>171450</xdr:rowOff>
    </xdr:from>
    <xdr:to>
      <xdr:col>5</xdr:col>
      <xdr:colOff>1586</xdr:colOff>
      <xdr:row>14</xdr:row>
      <xdr:rowOff>606425</xdr:rowOff>
    </xdr:to>
    <xdr:pic>
      <xdr:nvPicPr>
        <xdr:cNvPr id="18" name="图片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7"/>
        <a:stretch>
          <a:fillRect/>
        </a:stretch>
      </xdr:blipFill>
      <xdr:spPr>
        <a:xfrm>
          <a:off x="7341235" y="20498435"/>
          <a:ext cx="1790700" cy="434975"/>
        </a:xfrm>
        <a:prstGeom prst="rect">
          <a:avLst/>
        </a:prstGeom>
        <a:noFill/>
        <a:ln w="9525">
          <a:noFill/>
        </a:ln>
      </xdr:spPr>
    </xdr:pic>
    <xdr:clientData/>
  </xdr:twoCellAnchor>
  <xdr:twoCellAnchor editAs="oneCell">
    <xdr:from>
      <xdr:col>4</xdr:col>
      <xdr:colOff>89535</xdr:colOff>
      <xdr:row>43</xdr:row>
      <xdr:rowOff>36830</xdr:rowOff>
    </xdr:from>
    <xdr:to>
      <xdr:col>4</xdr:col>
      <xdr:colOff>2258060</xdr:colOff>
      <xdr:row>43</xdr:row>
      <xdr:rowOff>427990</xdr:rowOff>
    </xdr:to>
    <xdr:pic>
      <xdr:nvPicPr>
        <xdr:cNvPr id="19" name="图片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8"/>
        <a:stretch>
          <a:fillRect/>
        </a:stretch>
      </xdr:blipFill>
      <xdr:spPr>
        <a:xfrm>
          <a:off x="5738495" y="67790695"/>
          <a:ext cx="2168525" cy="391160"/>
        </a:xfrm>
        <a:prstGeom prst="rect">
          <a:avLst/>
        </a:prstGeom>
        <a:noFill/>
        <a:ln w="9525">
          <a:noFill/>
        </a:ln>
      </xdr:spPr>
    </xdr:pic>
    <xdr:clientData/>
  </xdr:twoCellAnchor>
  <xdr:twoCellAnchor editAs="oneCell">
    <xdr:from>
      <xdr:col>4</xdr:col>
      <xdr:colOff>2300605</xdr:colOff>
      <xdr:row>43</xdr:row>
      <xdr:rowOff>29210</xdr:rowOff>
    </xdr:from>
    <xdr:to>
      <xdr:col>5</xdr:col>
      <xdr:colOff>316</xdr:colOff>
      <xdr:row>43</xdr:row>
      <xdr:rowOff>946150</xdr:rowOff>
    </xdr:to>
    <xdr:pic>
      <xdr:nvPicPr>
        <xdr:cNvPr id="20" name="图片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9"/>
        <a:stretch>
          <a:fillRect/>
        </a:stretch>
      </xdr:blipFill>
      <xdr:spPr>
        <a:xfrm>
          <a:off x="7949565" y="67783075"/>
          <a:ext cx="1190625" cy="916940"/>
        </a:xfrm>
        <a:prstGeom prst="rect">
          <a:avLst/>
        </a:prstGeom>
        <a:noFill/>
        <a:ln w="9525">
          <a:noFill/>
        </a:ln>
      </xdr:spPr>
    </xdr:pic>
    <xdr:clientData/>
  </xdr:twoCellAnchor>
  <xdr:twoCellAnchor editAs="oneCell">
    <xdr:from>
      <xdr:col>4</xdr:col>
      <xdr:colOff>133350</xdr:colOff>
      <xdr:row>44</xdr:row>
      <xdr:rowOff>171450</xdr:rowOff>
    </xdr:from>
    <xdr:to>
      <xdr:col>4</xdr:col>
      <xdr:colOff>2244725</xdr:colOff>
      <xdr:row>44</xdr:row>
      <xdr:rowOff>517525</xdr:rowOff>
    </xdr:to>
    <xdr:pic>
      <xdr:nvPicPr>
        <xdr:cNvPr id="21" name="图片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0"/>
        <a:stretch>
          <a:fillRect/>
        </a:stretch>
      </xdr:blipFill>
      <xdr:spPr>
        <a:xfrm>
          <a:off x="5782310" y="70624700"/>
          <a:ext cx="2111375" cy="346075"/>
        </a:xfrm>
        <a:prstGeom prst="rect">
          <a:avLst/>
        </a:prstGeom>
        <a:noFill/>
        <a:ln w="9525">
          <a:noFill/>
        </a:ln>
      </xdr:spPr>
    </xdr:pic>
    <xdr:clientData/>
  </xdr:twoCellAnchor>
  <xdr:twoCellAnchor editAs="oneCell">
    <xdr:from>
      <xdr:col>4</xdr:col>
      <xdr:colOff>306705</xdr:colOff>
      <xdr:row>44</xdr:row>
      <xdr:rowOff>21590</xdr:rowOff>
    </xdr:from>
    <xdr:to>
      <xdr:col>4</xdr:col>
      <xdr:colOff>770890</xdr:colOff>
      <xdr:row>44</xdr:row>
      <xdr:rowOff>603250</xdr:rowOff>
    </xdr:to>
    <xdr:pic>
      <xdr:nvPicPr>
        <xdr:cNvPr id="22" name="图片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1"/>
        <a:stretch>
          <a:fillRect/>
        </a:stretch>
      </xdr:blipFill>
      <xdr:spPr>
        <a:xfrm>
          <a:off x="5955665" y="70474840"/>
          <a:ext cx="464185" cy="581660"/>
        </a:xfrm>
        <a:prstGeom prst="rect">
          <a:avLst/>
        </a:prstGeom>
        <a:noFill/>
        <a:ln w="9525">
          <a:noFill/>
        </a:ln>
      </xdr:spPr>
    </xdr:pic>
    <xdr:clientData/>
  </xdr:twoCellAnchor>
  <xdr:twoCellAnchor editAs="oneCell">
    <xdr:from>
      <xdr:col>4</xdr:col>
      <xdr:colOff>662305</xdr:colOff>
      <xdr:row>16</xdr:row>
      <xdr:rowOff>19685</xdr:rowOff>
    </xdr:from>
    <xdr:to>
      <xdr:col>4</xdr:col>
      <xdr:colOff>1821815</xdr:colOff>
      <xdr:row>16</xdr:row>
      <xdr:rowOff>425450</xdr:rowOff>
    </xdr:to>
    <xdr:pic>
      <xdr:nvPicPr>
        <xdr:cNvPr id="23" name="图片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2"/>
        <a:stretch>
          <a:fillRect/>
        </a:stretch>
      </xdr:blipFill>
      <xdr:spPr>
        <a:xfrm>
          <a:off x="6311265" y="23712170"/>
          <a:ext cx="1159510" cy="405765"/>
        </a:xfrm>
        <a:prstGeom prst="rect">
          <a:avLst/>
        </a:prstGeom>
        <a:noFill/>
        <a:ln w="9525">
          <a:noFill/>
        </a:ln>
      </xdr:spPr>
    </xdr:pic>
    <xdr:clientData/>
  </xdr:twoCellAnchor>
  <xdr:twoCellAnchor editAs="oneCell">
    <xdr:from>
      <xdr:col>4</xdr:col>
      <xdr:colOff>237490</xdr:colOff>
      <xdr:row>16</xdr:row>
      <xdr:rowOff>28575</xdr:rowOff>
    </xdr:from>
    <xdr:to>
      <xdr:col>4</xdr:col>
      <xdr:colOff>495300</xdr:colOff>
      <xdr:row>16</xdr:row>
      <xdr:rowOff>420370</xdr:rowOff>
    </xdr:to>
    <xdr:pic>
      <xdr:nvPicPr>
        <xdr:cNvPr id="24" name="图片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3"/>
        <a:stretch>
          <a:fillRect/>
        </a:stretch>
      </xdr:blipFill>
      <xdr:spPr>
        <a:xfrm>
          <a:off x="5886450" y="23721060"/>
          <a:ext cx="257810" cy="391795"/>
        </a:xfrm>
        <a:prstGeom prst="rect">
          <a:avLst/>
        </a:prstGeom>
        <a:noFill/>
        <a:ln w="9525">
          <a:noFill/>
        </a:ln>
      </xdr:spPr>
    </xdr:pic>
    <xdr:clientData/>
  </xdr:twoCellAnchor>
  <xdr:twoCellAnchor editAs="oneCell">
    <xdr:from>
      <xdr:col>4</xdr:col>
      <xdr:colOff>98425</xdr:colOff>
      <xdr:row>55</xdr:row>
      <xdr:rowOff>171450</xdr:rowOff>
    </xdr:from>
    <xdr:to>
      <xdr:col>4</xdr:col>
      <xdr:colOff>1428750</xdr:colOff>
      <xdr:row>55</xdr:row>
      <xdr:rowOff>600075</xdr:rowOff>
    </xdr:to>
    <xdr:pic>
      <xdr:nvPicPr>
        <xdr:cNvPr id="25" name="图片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5"/>
        <a:stretch>
          <a:fillRect/>
        </a:stretch>
      </xdr:blipFill>
      <xdr:spPr>
        <a:xfrm>
          <a:off x="5747385" y="83864450"/>
          <a:ext cx="1330325" cy="428625"/>
        </a:xfrm>
        <a:prstGeom prst="rect">
          <a:avLst/>
        </a:prstGeom>
        <a:noFill/>
        <a:ln w="9525">
          <a:noFill/>
        </a:ln>
      </xdr:spPr>
    </xdr:pic>
    <xdr:clientData/>
  </xdr:twoCellAnchor>
  <xdr:twoCellAnchor editAs="oneCell">
    <xdr:from>
      <xdr:col>4</xdr:col>
      <xdr:colOff>1568450</xdr:colOff>
      <xdr:row>55</xdr:row>
      <xdr:rowOff>171450</xdr:rowOff>
    </xdr:from>
    <xdr:to>
      <xdr:col>4</xdr:col>
      <xdr:colOff>3209290</xdr:colOff>
      <xdr:row>55</xdr:row>
      <xdr:rowOff>403860</xdr:rowOff>
    </xdr:to>
    <xdr:pic>
      <xdr:nvPicPr>
        <xdr:cNvPr id="26" name="图片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6"/>
        <a:stretch>
          <a:fillRect/>
        </a:stretch>
      </xdr:blipFill>
      <xdr:spPr>
        <a:xfrm flipV="1">
          <a:off x="7217410" y="83864450"/>
          <a:ext cx="1640840" cy="232410"/>
        </a:xfrm>
        <a:prstGeom prst="rect">
          <a:avLst/>
        </a:prstGeom>
        <a:noFill/>
        <a:ln w="9525">
          <a:noFill/>
        </a:ln>
      </xdr:spPr>
    </xdr:pic>
    <xdr:clientData/>
  </xdr:twoCellAnchor>
  <xdr:twoCellAnchor editAs="oneCell">
    <xdr:from>
      <xdr:col>4</xdr:col>
      <xdr:colOff>107315</xdr:colOff>
      <xdr:row>57</xdr:row>
      <xdr:rowOff>0</xdr:rowOff>
    </xdr:from>
    <xdr:to>
      <xdr:col>4</xdr:col>
      <xdr:colOff>2219325</xdr:colOff>
      <xdr:row>57</xdr:row>
      <xdr:rowOff>227330</xdr:rowOff>
    </xdr:to>
    <xdr:pic>
      <xdr:nvPicPr>
        <xdr:cNvPr id="27" name="图片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7"/>
        <a:stretch>
          <a:fillRect/>
        </a:stretch>
      </xdr:blipFill>
      <xdr:spPr>
        <a:xfrm>
          <a:off x="5756275" y="86569550"/>
          <a:ext cx="2112010" cy="227330"/>
        </a:xfrm>
        <a:prstGeom prst="rect">
          <a:avLst/>
        </a:prstGeom>
        <a:noFill/>
        <a:ln w="9525">
          <a:noFill/>
        </a:ln>
      </xdr:spPr>
    </xdr:pic>
    <xdr:clientData/>
  </xdr:twoCellAnchor>
  <xdr:twoCellAnchor editAs="oneCell">
    <xdr:from>
      <xdr:col>4</xdr:col>
      <xdr:colOff>106680</xdr:colOff>
      <xdr:row>57</xdr:row>
      <xdr:rowOff>0</xdr:rowOff>
    </xdr:from>
    <xdr:to>
      <xdr:col>4</xdr:col>
      <xdr:colOff>3181985</xdr:colOff>
      <xdr:row>57</xdr:row>
      <xdr:rowOff>271145</xdr:rowOff>
    </xdr:to>
    <xdr:pic>
      <xdr:nvPicPr>
        <xdr:cNvPr id="28" name="图片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8"/>
        <a:stretch>
          <a:fillRect/>
        </a:stretch>
      </xdr:blipFill>
      <xdr:spPr>
        <a:xfrm>
          <a:off x="5755640" y="86569550"/>
          <a:ext cx="3075305" cy="271145"/>
        </a:xfrm>
        <a:prstGeom prst="rect">
          <a:avLst/>
        </a:prstGeom>
        <a:noFill/>
        <a:ln w="9525">
          <a:noFill/>
        </a:ln>
      </xdr:spPr>
    </xdr:pic>
    <xdr:clientData/>
  </xdr:twoCellAnchor>
  <xdr:twoCellAnchor editAs="oneCell">
    <xdr:from>
      <xdr:col>4</xdr:col>
      <xdr:colOff>0</xdr:colOff>
      <xdr:row>57</xdr:row>
      <xdr:rowOff>0</xdr:rowOff>
    </xdr:from>
    <xdr:to>
      <xdr:col>4</xdr:col>
      <xdr:colOff>1593215</xdr:colOff>
      <xdr:row>57</xdr:row>
      <xdr:rowOff>852805</xdr:rowOff>
    </xdr:to>
    <xdr:pic>
      <xdr:nvPicPr>
        <xdr:cNvPr id="29" name="图片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9"/>
        <a:stretch>
          <a:fillRect/>
        </a:stretch>
      </xdr:blipFill>
      <xdr:spPr>
        <a:xfrm>
          <a:off x="5648960" y="86569550"/>
          <a:ext cx="1593215" cy="852805"/>
        </a:xfrm>
        <a:prstGeom prst="rect">
          <a:avLst/>
        </a:prstGeom>
        <a:noFill/>
        <a:ln w="9525">
          <a:noFill/>
        </a:ln>
      </xdr:spPr>
    </xdr:pic>
    <xdr:clientData/>
  </xdr:twoCellAnchor>
  <xdr:twoCellAnchor editAs="oneCell">
    <xdr:from>
      <xdr:col>4</xdr:col>
      <xdr:colOff>1694815</xdr:colOff>
      <xdr:row>57</xdr:row>
      <xdr:rowOff>0</xdr:rowOff>
    </xdr:from>
    <xdr:to>
      <xdr:col>4</xdr:col>
      <xdr:colOff>3171825</xdr:colOff>
      <xdr:row>57</xdr:row>
      <xdr:rowOff>659130</xdr:rowOff>
    </xdr:to>
    <xdr:pic>
      <xdr:nvPicPr>
        <xdr:cNvPr id="30" name="图片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0"/>
        <a:stretch>
          <a:fillRect/>
        </a:stretch>
      </xdr:blipFill>
      <xdr:spPr>
        <a:xfrm>
          <a:off x="7343775" y="86569550"/>
          <a:ext cx="1477010" cy="659130"/>
        </a:xfrm>
        <a:prstGeom prst="rect">
          <a:avLst/>
        </a:prstGeom>
        <a:noFill/>
        <a:ln w="9525">
          <a:noFill/>
        </a:ln>
      </xdr:spPr>
    </xdr:pic>
    <xdr:clientData/>
  </xdr:twoCellAnchor>
  <xdr:twoCellAnchor editAs="oneCell">
    <xdr:from>
      <xdr:col>4</xdr:col>
      <xdr:colOff>261620</xdr:colOff>
      <xdr:row>61</xdr:row>
      <xdr:rowOff>145415</xdr:rowOff>
    </xdr:from>
    <xdr:to>
      <xdr:col>4</xdr:col>
      <xdr:colOff>3174365</xdr:colOff>
      <xdr:row>63</xdr:row>
      <xdr:rowOff>229870</xdr:rowOff>
    </xdr:to>
    <xdr:pic>
      <xdr:nvPicPr>
        <xdr:cNvPr id="31" name="图片 30" descr="微信图片_20261003073357_267_221">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11"/>
        <a:stretch>
          <a:fillRect/>
        </a:stretch>
      </xdr:blipFill>
      <xdr:spPr>
        <a:xfrm>
          <a:off x="5910580" y="97687765"/>
          <a:ext cx="2912745" cy="941705"/>
        </a:xfrm>
        <a:prstGeom prst="rect">
          <a:avLst/>
        </a:prstGeom>
      </xdr:spPr>
    </xdr:pic>
    <xdr:clientData/>
  </xdr:twoCellAnchor>
  <xdr:twoCellAnchor editAs="oneCell">
    <xdr:from>
      <xdr:col>4</xdr:col>
      <xdr:colOff>97790</xdr:colOff>
      <xdr:row>62</xdr:row>
      <xdr:rowOff>99695</xdr:rowOff>
    </xdr:from>
    <xdr:to>
      <xdr:col>4</xdr:col>
      <xdr:colOff>1544955</xdr:colOff>
      <xdr:row>63</xdr:row>
      <xdr:rowOff>158750</xdr:rowOff>
    </xdr:to>
    <xdr:pic>
      <xdr:nvPicPr>
        <xdr:cNvPr id="32" name="图片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12"/>
        <a:stretch>
          <a:fillRect/>
        </a:stretch>
      </xdr:blipFill>
      <xdr:spPr>
        <a:xfrm>
          <a:off x="5746750" y="97984945"/>
          <a:ext cx="1447165" cy="573405"/>
        </a:xfrm>
        <a:prstGeom prst="rect">
          <a:avLst/>
        </a:prstGeom>
        <a:noFill/>
        <a:ln w="9525">
          <a:noFill/>
        </a:ln>
      </xdr:spPr>
    </xdr:pic>
    <xdr:clientData/>
  </xdr:twoCellAnchor>
  <xdr:twoCellAnchor editAs="oneCell">
    <xdr:from>
      <xdr:col>4</xdr:col>
      <xdr:colOff>1885315</xdr:colOff>
      <xdr:row>62</xdr:row>
      <xdr:rowOff>118110</xdr:rowOff>
    </xdr:from>
    <xdr:to>
      <xdr:col>4</xdr:col>
      <xdr:colOff>2944495</xdr:colOff>
      <xdr:row>63</xdr:row>
      <xdr:rowOff>224155</xdr:rowOff>
    </xdr:to>
    <xdr:pic>
      <xdr:nvPicPr>
        <xdr:cNvPr id="33" name="图片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3"/>
        <a:stretch>
          <a:fillRect/>
        </a:stretch>
      </xdr:blipFill>
      <xdr:spPr>
        <a:xfrm>
          <a:off x="7534275" y="98003360"/>
          <a:ext cx="1059180" cy="620395"/>
        </a:xfrm>
        <a:prstGeom prst="rect">
          <a:avLst/>
        </a:prstGeom>
        <a:noFill/>
        <a:ln w="9525">
          <a:noFill/>
        </a:ln>
      </xdr:spPr>
    </xdr:pic>
    <xdr:clientData/>
  </xdr:twoCellAnchor>
  <xdr:twoCellAnchor editAs="oneCell">
    <xdr:from>
      <xdr:col>4</xdr:col>
      <xdr:colOff>52705</xdr:colOff>
      <xdr:row>65</xdr:row>
      <xdr:rowOff>171450</xdr:rowOff>
    </xdr:from>
    <xdr:to>
      <xdr:col>4</xdr:col>
      <xdr:colOff>3185795</xdr:colOff>
      <xdr:row>66</xdr:row>
      <xdr:rowOff>319405</xdr:rowOff>
    </xdr:to>
    <xdr:pic>
      <xdr:nvPicPr>
        <xdr:cNvPr id="34" name="图片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14"/>
        <a:stretch>
          <a:fillRect/>
        </a:stretch>
      </xdr:blipFill>
      <xdr:spPr>
        <a:xfrm>
          <a:off x="5701665" y="101934645"/>
          <a:ext cx="3133090" cy="490855"/>
        </a:xfrm>
        <a:prstGeom prst="rect">
          <a:avLst/>
        </a:prstGeom>
        <a:noFill/>
        <a:ln w="9525">
          <a:noFill/>
        </a:ln>
      </xdr:spPr>
    </xdr:pic>
    <xdr:clientData/>
  </xdr:twoCellAnchor>
  <xdr:twoCellAnchor editAs="oneCell">
    <xdr:from>
      <xdr:col>4</xdr:col>
      <xdr:colOff>26035</xdr:colOff>
      <xdr:row>65</xdr:row>
      <xdr:rowOff>86360</xdr:rowOff>
    </xdr:from>
    <xdr:to>
      <xdr:col>4</xdr:col>
      <xdr:colOff>3366135</xdr:colOff>
      <xdr:row>65</xdr:row>
      <xdr:rowOff>273685</xdr:rowOff>
    </xdr:to>
    <xdr:pic>
      <xdr:nvPicPr>
        <xdr:cNvPr id="35" name="图片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5"/>
        <a:stretch>
          <a:fillRect/>
        </a:stretch>
      </xdr:blipFill>
      <xdr:spPr>
        <a:xfrm>
          <a:off x="5674995" y="101849555"/>
          <a:ext cx="3340100" cy="187325"/>
        </a:xfrm>
        <a:prstGeom prst="rect">
          <a:avLst/>
        </a:prstGeom>
        <a:noFill/>
        <a:ln w="9525">
          <a:noFill/>
        </a:ln>
      </xdr:spPr>
    </xdr:pic>
    <xdr:clientData/>
  </xdr:twoCellAnchor>
  <xdr:twoCellAnchor editAs="oneCell">
    <xdr:from>
      <xdr:col>4</xdr:col>
      <xdr:colOff>113665</xdr:colOff>
      <xdr:row>77</xdr:row>
      <xdr:rowOff>44450</xdr:rowOff>
    </xdr:from>
    <xdr:to>
      <xdr:col>5</xdr:col>
      <xdr:colOff>316</xdr:colOff>
      <xdr:row>79</xdr:row>
      <xdr:rowOff>386715</xdr:rowOff>
    </xdr:to>
    <xdr:pic>
      <xdr:nvPicPr>
        <xdr:cNvPr id="36" name="图片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4"/>
        <a:stretch>
          <a:fillRect/>
        </a:stretch>
      </xdr:blipFill>
      <xdr:spPr>
        <a:xfrm>
          <a:off x="5762625" y="112732185"/>
          <a:ext cx="3377565" cy="1370965"/>
        </a:xfrm>
        <a:prstGeom prst="rect">
          <a:avLst/>
        </a:prstGeom>
        <a:noFill/>
        <a:ln w="9525">
          <a:noFill/>
        </a:ln>
      </xdr:spPr>
    </xdr:pic>
    <xdr:clientData/>
  </xdr:twoCellAnchor>
  <xdr:twoCellAnchor editAs="oneCell">
    <xdr:from>
      <xdr:col>4</xdr:col>
      <xdr:colOff>0</xdr:colOff>
      <xdr:row>74</xdr:row>
      <xdr:rowOff>0</xdr:rowOff>
    </xdr:from>
    <xdr:to>
      <xdr:col>5</xdr:col>
      <xdr:colOff>0</xdr:colOff>
      <xdr:row>75</xdr:row>
      <xdr:rowOff>32385</xdr:rowOff>
    </xdr:to>
    <xdr:pic>
      <xdr:nvPicPr>
        <xdr:cNvPr id="37" name="图片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5"/>
        <a:stretch>
          <a:fillRect/>
        </a:stretch>
      </xdr:blipFill>
      <xdr:spPr>
        <a:xfrm>
          <a:off x="5648960" y="111316135"/>
          <a:ext cx="3491865" cy="718185"/>
        </a:xfrm>
        <a:prstGeom prst="rect">
          <a:avLst/>
        </a:prstGeom>
        <a:noFill/>
        <a:ln w="9525">
          <a:noFill/>
        </a:ln>
      </xdr:spPr>
    </xdr:pic>
    <xdr:clientData/>
  </xdr:twoCellAnchor>
  <xdr:twoCellAnchor editAs="oneCell">
    <xdr:from>
      <xdr:col>4</xdr:col>
      <xdr:colOff>0</xdr:colOff>
      <xdr:row>78</xdr:row>
      <xdr:rowOff>0</xdr:rowOff>
    </xdr:from>
    <xdr:to>
      <xdr:col>4</xdr:col>
      <xdr:colOff>3398520</xdr:colOff>
      <xdr:row>78</xdr:row>
      <xdr:rowOff>381635</xdr:rowOff>
    </xdr:to>
    <xdr:pic>
      <xdr:nvPicPr>
        <xdr:cNvPr id="38" name="图片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6"/>
        <a:stretch>
          <a:fillRect/>
        </a:stretch>
      </xdr:blipFill>
      <xdr:spPr>
        <a:xfrm>
          <a:off x="5648960" y="113030635"/>
          <a:ext cx="3398520" cy="381635"/>
        </a:xfrm>
        <a:prstGeom prst="rect">
          <a:avLst/>
        </a:prstGeom>
        <a:noFill/>
        <a:ln w="9525">
          <a:noFill/>
        </a:ln>
      </xdr:spPr>
    </xdr:pic>
    <xdr:clientData/>
  </xdr:twoCellAnchor>
  <xdr:twoCellAnchor editAs="oneCell">
    <xdr:from>
      <xdr:col>4</xdr:col>
      <xdr:colOff>60960</xdr:colOff>
      <xdr:row>78</xdr:row>
      <xdr:rowOff>171450</xdr:rowOff>
    </xdr:from>
    <xdr:to>
      <xdr:col>4</xdr:col>
      <xdr:colOff>2659380</xdr:colOff>
      <xdr:row>78</xdr:row>
      <xdr:rowOff>508000</xdr:rowOff>
    </xdr:to>
    <xdr:pic>
      <xdr:nvPicPr>
        <xdr:cNvPr id="39" name="图片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7"/>
        <a:stretch>
          <a:fillRect/>
        </a:stretch>
      </xdr:blipFill>
      <xdr:spPr>
        <a:xfrm>
          <a:off x="5709920" y="113202085"/>
          <a:ext cx="2598420" cy="336550"/>
        </a:xfrm>
        <a:prstGeom prst="rect">
          <a:avLst/>
        </a:prstGeom>
        <a:noFill/>
        <a:ln w="9525">
          <a:noFill/>
        </a:ln>
      </xdr:spPr>
    </xdr:pic>
    <xdr:clientData/>
  </xdr:twoCellAnchor>
  <xdr:twoCellAnchor editAs="oneCell">
    <xdr:from>
      <xdr:col>3</xdr:col>
      <xdr:colOff>1219835</xdr:colOff>
      <xdr:row>79</xdr:row>
      <xdr:rowOff>102235</xdr:rowOff>
    </xdr:from>
    <xdr:to>
      <xdr:col>4</xdr:col>
      <xdr:colOff>3446145</xdr:colOff>
      <xdr:row>79</xdr:row>
      <xdr:rowOff>325755</xdr:rowOff>
    </xdr:to>
    <xdr:pic>
      <xdr:nvPicPr>
        <xdr:cNvPr id="40" name="图片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28"/>
        <a:stretch>
          <a:fillRect/>
        </a:stretch>
      </xdr:blipFill>
      <xdr:spPr>
        <a:xfrm>
          <a:off x="5648960" y="113818670"/>
          <a:ext cx="3446145" cy="223520"/>
        </a:xfrm>
        <a:prstGeom prst="rect">
          <a:avLst/>
        </a:prstGeom>
        <a:noFill/>
        <a:ln w="9525">
          <a:noFill/>
        </a:ln>
      </xdr:spPr>
    </xdr:pic>
    <xdr:clientData/>
  </xdr:twoCellAnchor>
  <xdr:twoCellAnchor editAs="oneCell">
    <xdr:from>
      <xdr:col>4</xdr:col>
      <xdr:colOff>113665</xdr:colOff>
      <xdr:row>80</xdr:row>
      <xdr:rowOff>0</xdr:rowOff>
    </xdr:from>
    <xdr:to>
      <xdr:col>5</xdr:col>
      <xdr:colOff>316</xdr:colOff>
      <xdr:row>81</xdr:row>
      <xdr:rowOff>170816</xdr:rowOff>
    </xdr:to>
    <xdr:pic>
      <xdr:nvPicPr>
        <xdr:cNvPr id="41" name="图片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4"/>
        <a:stretch>
          <a:fillRect/>
        </a:stretch>
      </xdr:blipFill>
      <xdr:spPr>
        <a:xfrm>
          <a:off x="5762625" y="115818285"/>
          <a:ext cx="3377565" cy="1370965"/>
        </a:xfrm>
        <a:prstGeom prst="rect">
          <a:avLst/>
        </a:prstGeom>
        <a:noFill/>
        <a:ln w="9525">
          <a:noFill/>
        </a:ln>
      </xdr:spPr>
    </xdr:pic>
    <xdr:clientData/>
  </xdr:twoCellAnchor>
  <xdr:twoCellAnchor editAs="oneCell">
    <xdr:from>
      <xdr:col>4</xdr:col>
      <xdr:colOff>0</xdr:colOff>
      <xdr:row>80</xdr:row>
      <xdr:rowOff>0</xdr:rowOff>
    </xdr:from>
    <xdr:to>
      <xdr:col>5</xdr:col>
      <xdr:colOff>0</xdr:colOff>
      <xdr:row>80</xdr:row>
      <xdr:rowOff>719546</xdr:rowOff>
    </xdr:to>
    <xdr:pic>
      <xdr:nvPicPr>
        <xdr:cNvPr id="42" name="图片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25"/>
        <a:stretch>
          <a:fillRect/>
        </a:stretch>
      </xdr:blipFill>
      <xdr:spPr>
        <a:xfrm>
          <a:off x="5648960" y="114402235"/>
          <a:ext cx="3491865" cy="718185"/>
        </a:xfrm>
        <a:prstGeom prst="rect">
          <a:avLst/>
        </a:prstGeom>
        <a:noFill/>
        <a:ln w="9525">
          <a:noFill/>
        </a:ln>
      </xdr:spPr>
    </xdr:pic>
    <xdr:clientData/>
  </xdr:twoCellAnchor>
  <xdr:twoCellAnchor editAs="oneCell">
    <xdr:from>
      <xdr:col>4</xdr:col>
      <xdr:colOff>86995</xdr:colOff>
      <xdr:row>80</xdr:row>
      <xdr:rowOff>28575</xdr:rowOff>
    </xdr:from>
    <xdr:to>
      <xdr:col>4</xdr:col>
      <xdr:colOff>1534160</xdr:colOff>
      <xdr:row>80</xdr:row>
      <xdr:rowOff>1090930</xdr:rowOff>
    </xdr:to>
    <xdr:pic>
      <xdr:nvPicPr>
        <xdr:cNvPr id="43" name="ID_BA7B62FC299F49E399F5D2E47548DF0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9"/>
        <a:stretch>
          <a:fillRect/>
        </a:stretch>
      </xdr:blipFill>
      <xdr:spPr>
        <a:xfrm>
          <a:off x="5735955" y="116145310"/>
          <a:ext cx="1447165" cy="1062355"/>
        </a:xfrm>
        <a:prstGeom prst="rect">
          <a:avLst/>
        </a:prstGeom>
        <a:noFill/>
        <a:ln w="9525">
          <a:noFill/>
        </a:ln>
      </xdr:spPr>
    </xdr:pic>
    <xdr:clientData/>
  </xdr:twoCellAnchor>
  <xdr:twoCellAnchor editAs="oneCell">
    <xdr:from>
      <xdr:col>4</xdr:col>
      <xdr:colOff>1654810</xdr:colOff>
      <xdr:row>80</xdr:row>
      <xdr:rowOff>93345</xdr:rowOff>
    </xdr:from>
    <xdr:to>
      <xdr:col>5</xdr:col>
      <xdr:colOff>316</xdr:colOff>
      <xdr:row>80</xdr:row>
      <xdr:rowOff>1075055</xdr:rowOff>
    </xdr:to>
    <xdr:pic>
      <xdr:nvPicPr>
        <xdr:cNvPr id="44" name="ID_A5B168A3A6D0472AB3C51B177E2B8539">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30"/>
        <a:stretch>
          <a:fillRect/>
        </a:stretch>
      </xdr:blipFill>
      <xdr:spPr>
        <a:xfrm>
          <a:off x="7303770" y="116210080"/>
          <a:ext cx="1836420" cy="981710"/>
        </a:xfrm>
        <a:prstGeom prst="rect">
          <a:avLst/>
        </a:prstGeom>
        <a:noFill/>
        <a:ln w="9525">
          <a:noFill/>
        </a:ln>
      </xdr:spPr>
    </xdr:pic>
    <xdr:clientData/>
  </xdr:twoCellAnchor>
  <xdr:twoCellAnchor editAs="oneCell">
    <xdr:from>
      <xdr:col>4</xdr:col>
      <xdr:colOff>177800</xdr:colOff>
      <xdr:row>81</xdr:row>
      <xdr:rowOff>46990</xdr:rowOff>
    </xdr:from>
    <xdr:to>
      <xdr:col>4</xdr:col>
      <xdr:colOff>1029335</xdr:colOff>
      <xdr:row>82</xdr:row>
      <xdr:rowOff>105410</xdr:rowOff>
    </xdr:to>
    <xdr:pic>
      <xdr:nvPicPr>
        <xdr:cNvPr id="45" name="ID_FBDA120C662C4E4BB84A9E0C17691E59">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31"/>
        <a:stretch>
          <a:fillRect/>
        </a:stretch>
      </xdr:blipFill>
      <xdr:spPr>
        <a:xfrm>
          <a:off x="5826760" y="117363875"/>
          <a:ext cx="851535" cy="744220"/>
        </a:xfrm>
        <a:prstGeom prst="rect">
          <a:avLst/>
        </a:prstGeom>
        <a:noFill/>
        <a:ln w="9525">
          <a:noFill/>
        </a:ln>
      </xdr:spPr>
    </xdr:pic>
    <xdr:clientData/>
  </xdr:twoCellAnchor>
  <xdr:twoCellAnchor editAs="oneCell">
    <xdr:from>
      <xdr:col>4</xdr:col>
      <xdr:colOff>1102360</xdr:colOff>
      <xdr:row>81</xdr:row>
      <xdr:rowOff>88265</xdr:rowOff>
    </xdr:from>
    <xdr:to>
      <xdr:col>4</xdr:col>
      <xdr:colOff>3455670</xdr:colOff>
      <xdr:row>82</xdr:row>
      <xdr:rowOff>26035</xdr:rowOff>
    </xdr:to>
    <xdr:pic>
      <xdr:nvPicPr>
        <xdr:cNvPr id="46" name="ID_480E7BF5BFF04E0D84045DFCD917F7A9">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32"/>
        <a:stretch>
          <a:fillRect/>
        </a:stretch>
      </xdr:blipFill>
      <xdr:spPr>
        <a:xfrm>
          <a:off x="6751320" y="117405150"/>
          <a:ext cx="2353310" cy="623570"/>
        </a:xfrm>
        <a:prstGeom prst="rect">
          <a:avLst/>
        </a:prstGeom>
        <a:noFill/>
        <a:ln w="9525">
          <a:noFill/>
        </a:ln>
      </xdr:spPr>
    </xdr:pic>
    <xdr:clientData/>
  </xdr:twoCellAnchor>
  <xdr:twoCellAnchor editAs="oneCell">
    <xdr:from>
      <xdr:col>4</xdr:col>
      <xdr:colOff>18415</xdr:colOff>
      <xdr:row>82</xdr:row>
      <xdr:rowOff>36195</xdr:rowOff>
    </xdr:from>
    <xdr:to>
      <xdr:col>4</xdr:col>
      <xdr:colOff>1379220</xdr:colOff>
      <xdr:row>83</xdr:row>
      <xdr:rowOff>58420</xdr:rowOff>
    </xdr:to>
    <xdr:pic>
      <xdr:nvPicPr>
        <xdr:cNvPr id="47" name="ID_ED05F4DC63064A1AB1362582682510A3">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33"/>
        <a:stretch>
          <a:fillRect/>
        </a:stretch>
      </xdr:blipFill>
      <xdr:spPr>
        <a:xfrm>
          <a:off x="5667375" y="118038880"/>
          <a:ext cx="1360805" cy="708025"/>
        </a:xfrm>
        <a:prstGeom prst="rect">
          <a:avLst/>
        </a:prstGeom>
        <a:noFill/>
        <a:ln w="9525">
          <a:noFill/>
        </a:ln>
      </xdr:spPr>
    </xdr:pic>
    <xdr:clientData/>
  </xdr:twoCellAnchor>
  <xdr:twoCellAnchor editAs="oneCell">
    <xdr:from>
      <xdr:col>4</xdr:col>
      <xdr:colOff>1494155</xdr:colOff>
      <xdr:row>82</xdr:row>
      <xdr:rowOff>37465</xdr:rowOff>
    </xdr:from>
    <xdr:to>
      <xdr:col>5</xdr:col>
      <xdr:colOff>316</xdr:colOff>
      <xdr:row>83</xdr:row>
      <xdr:rowOff>95885</xdr:rowOff>
    </xdr:to>
    <xdr:pic>
      <xdr:nvPicPr>
        <xdr:cNvPr id="48" name="ID_50937B986E2444EBA8F36D46B4EEEACF">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34"/>
        <a:stretch>
          <a:fillRect/>
        </a:stretch>
      </xdr:blipFill>
      <xdr:spPr>
        <a:xfrm>
          <a:off x="7143115" y="118040150"/>
          <a:ext cx="1997075" cy="744220"/>
        </a:xfrm>
        <a:prstGeom prst="rect">
          <a:avLst/>
        </a:prstGeom>
        <a:noFill/>
        <a:ln w="9525">
          <a:noFill/>
        </a:ln>
      </xdr:spPr>
    </xdr:pic>
    <xdr:clientData/>
  </xdr:twoCellAnchor>
  <xdr:twoCellAnchor editAs="oneCell">
    <xdr:from>
      <xdr:col>4</xdr:col>
      <xdr:colOff>27940</xdr:colOff>
      <xdr:row>83</xdr:row>
      <xdr:rowOff>121285</xdr:rowOff>
    </xdr:from>
    <xdr:to>
      <xdr:col>4</xdr:col>
      <xdr:colOff>1941830</xdr:colOff>
      <xdr:row>83</xdr:row>
      <xdr:rowOff>582295</xdr:rowOff>
    </xdr:to>
    <xdr:pic>
      <xdr:nvPicPr>
        <xdr:cNvPr id="49" name="ID_D8615DCA8CF34241B9EDE0379456705B">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35"/>
        <a:stretch>
          <a:fillRect/>
        </a:stretch>
      </xdr:blipFill>
      <xdr:spPr>
        <a:xfrm>
          <a:off x="5676900" y="118809770"/>
          <a:ext cx="1913890" cy="461010"/>
        </a:xfrm>
        <a:prstGeom prst="rect">
          <a:avLst/>
        </a:prstGeom>
        <a:noFill/>
        <a:ln w="9525">
          <a:noFill/>
        </a:ln>
      </xdr:spPr>
    </xdr:pic>
    <xdr:clientData/>
  </xdr:twoCellAnchor>
  <xdr:twoCellAnchor editAs="oneCell">
    <xdr:from>
      <xdr:col>4</xdr:col>
      <xdr:colOff>2319655</xdr:colOff>
      <xdr:row>83</xdr:row>
      <xdr:rowOff>104140</xdr:rowOff>
    </xdr:from>
    <xdr:to>
      <xdr:col>4</xdr:col>
      <xdr:colOff>3076575</xdr:colOff>
      <xdr:row>83</xdr:row>
      <xdr:rowOff>658495</xdr:rowOff>
    </xdr:to>
    <xdr:pic>
      <xdr:nvPicPr>
        <xdr:cNvPr id="50" name="ID_FF6B6BA8C7464BA8BC652A3CFCB7AFDD">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36"/>
        <a:stretch>
          <a:fillRect/>
        </a:stretch>
      </xdr:blipFill>
      <xdr:spPr>
        <a:xfrm>
          <a:off x="7968615" y="118792625"/>
          <a:ext cx="756920" cy="554355"/>
        </a:xfrm>
        <a:prstGeom prst="rect">
          <a:avLst/>
        </a:prstGeom>
        <a:noFill/>
        <a:ln w="9525">
          <a:noFill/>
        </a:ln>
      </xdr:spPr>
    </xdr:pic>
    <xdr:clientData/>
  </xdr:twoCellAnchor>
  <xdr:twoCellAnchor editAs="oneCell">
    <xdr:from>
      <xdr:col>4</xdr:col>
      <xdr:colOff>18415</xdr:colOff>
      <xdr:row>84</xdr:row>
      <xdr:rowOff>158750</xdr:rowOff>
    </xdr:from>
    <xdr:to>
      <xdr:col>4</xdr:col>
      <xdr:colOff>1445895</xdr:colOff>
      <xdr:row>85</xdr:row>
      <xdr:rowOff>222885</xdr:rowOff>
    </xdr:to>
    <xdr:pic>
      <xdr:nvPicPr>
        <xdr:cNvPr id="51" name="ID_B79800F72C0146B6AD84BEAB748FF41B">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37"/>
        <a:stretch>
          <a:fillRect/>
        </a:stretch>
      </xdr:blipFill>
      <xdr:spPr>
        <a:xfrm>
          <a:off x="5667375" y="119533035"/>
          <a:ext cx="1427480" cy="749935"/>
        </a:xfrm>
        <a:prstGeom prst="rect">
          <a:avLst/>
        </a:prstGeom>
        <a:noFill/>
        <a:ln w="9525">
          <a:noFill/>
        </a:ln>
      </xdr:spPr>
    </xdr:pic>
    <xdr:clientData/>
  </xdr:twoCellAnchor>
  <xdr:twoCellAnchor editAs="oneCell">
    <xdr:from>
      <xdr:col>4</xdr:col>
      <xdr:colOff>1736725</xdr:colOff>
      <xdr:row>84</xdr:row>
      <xdr:rowOff>74295</xdr:rowOff>
    </xdr:from>
    <xdr:to>
      <xdr:col>4</xdr:col>
      <xdr:colOff>2915920</xdr:colOff>
      <xdr:row>85</xdr:row>
      <xdr:rowOff>250190</xdr:rowOff>
    </xdr:to>
    <xdr:pic>
      <xdr:nvPicPr>
        <xdr:cNvPr id="52" name="ID_FF6B6BA8C7464BA8BC652A3CFCB7AFDD">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36"/>
        <a:stretch>
          <a:fillRect/>
        </a:stretch>
      </xdr:blipFill>
      <xdr:spPr>
        <a:xfrm>
          <a:off x="7385685" y="119448580"/>
          <a:ext cx="1179195" cy="861695"/>
        </a:xfrm>
        <a:prstGeom prst="rect">
          <a:avLst/>
        </a:prstGeom>
        <a:noFill/>
        <a:ln w="9525">
          <a:noFill/>
        </a:ln>
      </xdr:spPr>
    </xdr:pic>
    <xdr:clientData/>
  </xdr:twoCellAnchor>
  <xdr:twoCellAnchor editAs="oneCell">
    <xdr:from>
      <xdr:col>4</xdr:col>
      <xdr:colOff>107315</xdr:colOff>
      <xdr:row>85</xdr:row>
      <xdr:rowOff>102870</xdr:rowOff>
    </xdr:from>
    <xdr:to>
      <xdr:col>4</xdr:col>
      <xdr:colOff>2338070</xdr:colOff>
      <xdr:row>86</xdr:row>
      <xdr:rowOff>130810</xdr:rowOff>
    </xdr:to>
    <xdr:pic>
      <xdr:nvPicPr>
        <xdr:cNvPr id="53" name="ID_B79800F72C0146B6AD84BEAB748FF41B">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37"/>
        <a:stretch>
          <a:fillRect/>
        </a:stretch>
      </xdr:blipFill>
      <xdr:spPr>
        <a:xfrm>
          <a:off x="5756275" y="120162955"/>
          <a:ext cx="2230755" cy="713740"/>
        </a:xfrm>
        <a:prstGeom prst="rect">
          <a:avLst/>
        </a:prstGeom>
        <a:noFill/>
        <a:ln w="9525">
          <a:noFill/>
        </a:ln>
      </xdr:spPr>
    </xdr:pic>
    <xdr:clientData/>
  </xdr:twoCellAnchor>
  <xdr:twoCellAnchor editAs="oneCell">
    <xdr:from>
      <xdr:col>4</xdr:col>
      <xdr:colOff>175895</xdr:colOff>
      <xdr:row>86</xdr:row>
      <xdr:rowOff>95885</xdr:rowOff>
    </xdr:from>
    <xdr:to>
      <xdr:col>4</xdr:col>
      <xdr:colOff>1012825</xdr:colOff>
      <xdr:row>87</xdr:row>
      <xdr:rowOff>214630</xdr:rowOff>
    </xdr:to>
    <xdr:pic>
      <xdr:nvPicPr>
        <xdr:cNvPr id="54" name="ID_9B542DE7C52346E5A516EBDCB2D9918F">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38"/>
        <a:stretch>
          <a:fillRect/>
        </a:stretch>
      </xdr:blipFill>
      <xdr:spPr>
        <a:xfrm>
          <a:off x="5824855" y="120841770"/>
          <a:ext cx="836930" cy="975995"/>
        </a:xfrm>
        <a:prstGeom prst="rect">
          <a:avLst/>
        </a:prstGeom>
        <a:noFill/>
        <a:ln w="9525">
          <a:noFill/>
        </a:ln>
      </xdr:spPr>
    </xdr:pic>
    <xdr:clientData/>
  </xdr:twoCellAnchor>
  <xdr:twoCellAnchor editAs="oneCell">
    <xdr:from>
      <xdr:col>4</xdr:col>
      <xdr:colOff>1055370</xdr:colOff>
      <xdr:row>86</xdr:row>
      <xdr:rowOff>133985</xdr:rowOff>
    </xdr:from>
    <xdr:to>
      <xdr:col>4</xdr:col>
      <xdr:colOff>2070735</xdr:colOff>
      <xdr:row>87</xdr:row>
      <xdr:rowOff>252730</xdr:rowOff>
    </xdr:to>
    <xdr:pic>
      <xdr:nvPicPr>
        <xdr:cNvPr id="55" name="ID_CE2DE89C8AE0445DB921EF683FB3888A">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39"/>
        <a:stretch>
          <a:fillRect/>
        </a:stretch>
      </xdr:blipFill>
      <xdr:spPr>
        <a:xfrm>
          <a:off x="6704330" y="120879870"/>
          <a:ext cx="1015365" cy="975995"/>
        </a:xfrm>
        <a:prstGeom prst="rect">
          <a:avLst/>
        </a:prstGeom>
        <a:noFill/>
        <a:ln w="9525">
          <a:noFill/>
        </a:ln>
      </xdr:spPr>
    </xdr:pic>
    <xdr:clientData/>
  </xdr:twoCellAnchor>
  <xdr:twoCellAnchor editAs="oneCell">
    <xdr:from>
      <xdr:col>4</xdr:col>
      <xdr:colOff>166370</xdr:colOff>
      <xdr:row>87</xdr:row>
      <xdr:rowOff>65405</xdr:rowOff>
    </xdr:from>
    <xdr:to>
      <xdr:col>4</xdr:col>
      <xdr:colOff>1231900</xdr:colOff>
      <xdr:row>88</xdr:row>
      <xdr:rowOff>271145</xdr:rowOff>
    </xdr:to>
    <xdr:pic>
      <xdr:nvPicPr>
        <xdr:cNvPr id="56" name="ID_9B542DE7C52346E5A516EBDCB2D9918F">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38"/>
        <a:stretch>
          <a:fillRect/>
        </a:stretch>
      </xdr:blipFill>
      <xdr:spPr>
        <a:xfrm>
          <a:off x="5815330" y="121668540"/>
          <a:ext cx="1065530" cy="720090"/>
        </a:xfrm>
        <a:prstGeom prst="rect">
          <a:avLst/>
        </a:prstGeom>
        <a:noFill/>
        <a:ln w="9525">
          <a:noFill/>
        </a:ln>
      </xdr:spPr>
    </xdr:pic>
    <xdr:clientData/>
  </xdr:twoCellAnchor>
  <xdr:twoCellAnchor editAs="oneCell">
    <xdr:from>
      <xdr:col>4</xdr:col>
      <xdr:colOff>1302385</xdr:colOff>
      <xdr:row>87</xdr:row>
      <xdr:rowOff>104140</xdr:rowOff>
    </xdr:from>
    <xdr:to>
      <xdr:col>5</xdr:col>
      <xdr:colOff>316</xdr:colOff>
      <xdr:row>88</xdr:row>
      <xdr:rowOff>250825</xdr:rowOff>
    </xdr:to>
    <xdr:pic>
      <xdr:nvPicPr>
        <xdr:cNvPr id="57" name="ID_62E58EC7765A4C678060A075D3CF1291">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40"/>
        <a:stretch>
          <a:fillRect/>
        </a:stretch>
      </xdr:blipFill>
      <xdr:spPr>
        <a:xfrm>
          <a:off x="6951345" y="121707275"/>
          <a:ext cx="2188845" cy="661035"/>
        </a:xfrm>
        <a:prstGeom prst="rect">
          <a:avLst/>
        </a:prstGeom>
        <a:noFill/>
        <a:ln w="9525">
          <a:noFill/>
        </a:ln>
      </xdr:spPr>
    </xdr:pic>
    <xdr:clientData/>
  </xdr:twoCellAnchor>
  <xdr:twoCellAnchor editAs="oneCell">
    <xdr:from>
      <xdr:col>4</xdr:col>
      <xdr:colOff>27940</xdr:colOff>
      <xdr:row>88</xdr:row>
      <xdr:rowOff>160020</xdr:rowOff>
    </xdr:from>
    <xdr:to>
      <xdr:col>4</xdr:col>
      <xdr:colOff>1731645</xdr:colOff>
      <xdr:row>89</xdr:row>
      <xdr:rowOff>182245</xdr:rowOff>
    </xdr:to>
    <xdr:pic>
      <xdr:nvPicPr>
        <xdr:cNvPr id="58" name="ID_ED05F4DC63064A1AB1362582682510A3">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33"/>
        <a:stretch>
          <a:fillRect/>
        </a:stretch>
      </xdr:blipFill>
      <xdr:spPr>
        <a:xfrm>
          <a:off x="5676900" y="122277505"/>
          <a:ext cx="1703705" cy="708025"/>
        </a:xfrm>
        <a:prstGeom prst="rect">
          <a:avLst/>
        </a:prstGeom>
        <a:noFill/>
        <a:ln w="9525">
          <a:noFill/>
        </a:ln>
      </xdr:spPr>
    </xdr:pic>
    <xdr:clientData/>
  </xdr:twoCellAnchor>
  <xdr:twoCellAnchor editAs="oneCell">
    <xdr:from>
      <xdr:col>4</xdr:col>
      <xdr:colOff>1807845</xdr:colOff>
      <xdr:row>88</xdr:row>
      <xdr:rowOff>151765</xdr:rowOff>
    </xdr:from>
    <xdr:to>
      <xdr:col>5</xdr:col>
      <xdr:colOff>316</xdr:colOff>
      <xdr:row>89</xdr:row>
      <xdr:rowOff>210185</xdr:rowOff>
    </xdr:to>
    <xdr:pic>
      <xdr:nvPicPr>
        <xdr:cNvPr id="59" name="ID_766F32B6A8A64D62B75D5A04B4883B8A">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41"/>
        <a:stretch>
          <a:fillRect/>
        </a:stretch>
      </xdr:blipFill>
      <xdr:spPr>
        <a:xfrm>
          <a:off x="7456805" y="122269250"/>
          <a:ext cx="1683385" cy="744220"/>
        </a:xfrm>
        <a:prstGeom prst="rect">
          <a:avLst/>
        </a:prstGeom>
        <a:noFill/>
        <a:ln w="9525">
          <a:noFill/>
        </a:ln>
      </xdr:spPr>
    </xdr:pic>
    <xdr:clientData/>
  </xdr:twoCellAnchor>
  <xdr:twoCellAnchor editAs="oneCell">
    <xdr:from>
      <xdr:col>4</xdr:col>
      <xdr:colOff>46990</xdr:colOff>
      <xdr:row>90</xdr:row>
      <xdr:rowOff>102870</xdr:rowOff>
    </xdr:from>
    <xdr:to>
      <xdr:col>4</xdr:col>
      <xdr:colOff>1931670</xdr:colOff>
      <xdr:row>90</xdr:row>
      <xdr:rowOff>810895</xdr:rowOff>
    </xdr:to>
    <xdr:pic>
      <xdr:nvPicPr>
        <xdr:cNvPr id="60" name="ID_ED05F4DC63064A1AB1362582682510A3">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33"/>
        <a:stretch>
          <a:fillRect/>
        </a:stretch>
      </xdr:blipFill>
      <xdr:spPr>
        <a:xfrm>
          <a:off x="5695950" y="123249055"/>
          <a:ext cx="1884680" cy="708025"/>
        </a:xfrm>
        <a:prstGeom prst="rect">
          <a:avLst/>
        </a:prstGeom>
        <a:noFill/>
        <a:ln w="9525">
          <a:noFill/>
        </a:ln>
      </xdr:spPr>
    </xdr:pic>
    <xdr:clientData/>
  </xdr:twoCellAnchor>
  <xdr:twoCellAnchor editAs="oneCell">
    <xdr:from>
      <xdr:col>4</xdr:col>
      <xdr:colOff>1978660</xdr:colOff>
      <xdr:row>90</xdr:row>
      <xdr:rowOff>171450</xdr:rowOff>
    </xdr:from>
    <xdr:to>
      <xdr:col>5</xdr:col>
      <xdr:colOff>316</xdr:colOff>
      <xdr:row>90</xdr:row>
      <xdr:rowOff>680085</xdr:rowOff>
    </xdr:to>
    <xdr:pic>
      <xdr:nvPicPr>
        <xdr:cNvPr id="61" name="ID_819592A977C541A7A9774950A092F2E6">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42"/>
        <a:stretch>
          <a:fillRect/>
        </a:stretch>
      </xdr:blipFill>
      <xdr:spPr>
        <a:xfrm>
          <a:off x="7627620" y="123317635"/>
          <a:ext cx="1512570" cy="508635"/>
        </a:xfrm>
        <a:prstGeom prst="rect">
          <a:avLst/>
        </a:prstGeom>
        <a:noFill/>
        <a:ln w="9525">
          <a:noFill/>
        </a:ln>
      </xdr:spPr>
    </xdr:pic>
    <xdr:clientData/>
  </xdr:twoCellAnchor>
  <xdr:twoCellAnchor editAs="oneCell">
    <xdr:from>
      <xdr:col>4</xdr:col>
      <xdr:colOff>94615</xdr:colOff>
      <xdr:row>92</xdr:row>
      <xdr:rowOff>160020</xdr:rowOff>
    </xdr:from>
    <xdr:to>
      <xdr:col>4</xdr:col>
      <xdr:colOff>2446020</xdr:colOff>
      <xdr:row>93</xdr:row>
      <xdr:rowOff>182245</xdr:rowOff>
    </xdr:to>
    <xdr:pic>
      <xdr:nvPicPr>
        <xdr:cNvPr id="62" name="ID_ED05F4DC63064A1AB1362582682510A3">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33"/>
        <a:stretch>
          <a:fillRect/>
        </a:stretch>
      </xdr:blipFill>
      <xdr:spPr>
        <a:xfrm>
          <a:off x="5743575" y="125020705"/>
          <a:ext cx="2351405" cy="708025"/>
        </a:xfrm>
        <a:prstGeom prst="rect">
          <a:avLst/>
        </a:prstGeom>
        <a:noFill/>
        <a:ln w="9525">
          <a:noFill/>
        </a:ln>
      </xdr:spPr>
    </xdr:pic>
    <xdr:clientData/>
  </xdr:twoCellAnchor>
  <xdr:twoCellAnchor editAs="oneCell">
    <xdr:from>
      <xdr:col>4</xdr:col>
      <xdr:colOff>18415</xdr:colOff>
      <xdr:row>93</xdr:row>
      <xdr:rowOff>171450</xdr:rowOff>
    </xdr:from>
    <xdr:to>
      <xdr:col>4</xdr:col>
      <xdr:colOff>1236345</xdr:colOff>
      <xdr:row>93</xdr:row>
      <xdr:rowOff>594995</xdr:rowOff>
    </xdr:to>
    <xdr:pic>
      <xdr:nvPicPr>
        <xdr:cNvPr id="63" name="ID_AA2EF5CFC3F94159BA412CE047992331">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43"/>
        <a:stretch>
          <a:fillRect/>
        </a:stretch>
      </xdr:blipFill>
      <xdr:spPr>
        <a:xfrm>
          <a:off x="5667375" y="125717935"/>
          <a:ext cx="1217930" cy="423545"/>
        </a:xfrm>
        <a:prstGeom prst="rect">
          <a:avLst/>
        </a:prstGeom>
        <a:noFill/>
        <a:ln w="9525">
          <a:noFill/>
        </a:ln>
      </xdr:spPr>
    </xdr:pic>
    <xdr:clientData/>
  </xdr:twoCellAnchor>
  <xdr:twoCellAnchor editAs="oneCell">
    <xdr:from>
      <xdr:col>4</xdr:col>
      <xdr:colOff>1283335</xdr:colOff>
      <xdr:row>93</xdr:row>
      <xdr:rowOff>130810</xdr:rowOff>
    </xdr:from>
    <xdr:to>
      <xdr:col>4</xdr:col>
      <xdr:colOff>2633980</xdr:colOff>
      <xdr:row>94</xdr:row>
      <xdr:rowOff>5080</xdr:rowOff>
    </xdr:to>
    <xdr:pic>
      <xdr:nvPicPr>
        <xdr:cNvPr id="64" name="ID_0D47D205AA1A43A38A2E5B4861468771">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44"/>
        <a:stretch>
          <a:fillRect/>
        </a:stretch>
      </xdr:blipFill>
      <xdr:spPr>
        <a:xfrm>
          <a:off x="6932295" y="125677295"/>
          <a:ext cx="1350645" cy="560070"/>
        </a:xfrm>
        <a:prstGeom prst="rect">
          <a:avLst/>
        </a:prstGeom>
        <a:noFill/>
        <a:ln w="9525">
          <a:noFill/>
        </a:ln>
      </xdr:spPr>
    </xdr:pic>
    <xdr:clientData/>
  </xdr:twoCellAnchor>
  <xdr:twoCellAnchor editAs="oneCell">
    <xdr:from>
      <xdr:col>4</xdr:col>
      <xdr:colOff>83820</xdr:colOff>
      <xdr:row>94</xdr:row>
      <xdr:rowOff>45720</xdr:rowOff>
    </xdr:from>
    <xdr:to>
      <xdr:col>4</xdr:col>
      <xdr:colOff>1654810</xdr:colOff>
      <xdr:row>95</xdr:row>
      <xdr:rowOff>73660</xdr:rowOff>
    </xdr:to>
    <xdr:pic>
      <xdr:nvPicPr>
        <xdr:cNvPr id="65" name="ID_EA055A57D56644FF82FF4F4FDDE1D808">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45"/>
        <a:stretch>
          <a:fillRect/>
        </a:stretch>
      </xdr:blipFill>
      <xdr:spPr>
        <a:xfrm>
          <a:off x="5732780" y="126278005"/>
          <a:ext cx="1570990" cy="713740"/>
        </a:xfrm>
        <a:prstGeom prst="rect">
          <a:avLst/>
        </a:prstGeom>
        <a:noFill/>
        <a:ln w="9525">
          <a:noFill/>
        </a:ln>
      </xdr:spPr>
    </xdr:pic>
    <xdr:clientData/>
  </xdr:twoCellAnchor>
  <xdr:twoCellAnchor editAs="oneCell">
    <xdr:from>
      <xdr:col>4</xdr:col>
      <xdr:colOff>1911985</xdr:colOff>
      <xdr:row>94</xdr:row>
      <xdr:rowOff>83820</xdr:rowOff>
    </xdr:from>
    <xdr:to>
      <xdr:col>4</xdr:col>
      <xdr:colOff>3369945</xdr:colOff>
      <xdr:row>95</xdr:row>
      <xdr:rowOff>111760</xdr:rowOff>
    </xdr:to>
    <xdr:pic>
      <xdr:nvPicPr>
        <xdr:cNvPr id="66" name="ID_43A9915F4CAB4ACBBDAAE06EE4CD1524">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46"/>
        <a:stretch>
          <a:fillRect/>
        </a:stretch>
      </xdr:blipFill>
      <xdr:spPr>
        <a:xfrm>
          <a:off x="7560945" y="126316105"/>
          <a:ext cx="1457960" cy="713740"/>
        </a:xfrm>
        <a:prstGeom prst="rect">
          <a:avLst/>
        </a:prstGeom>
        <a:noFill/>
        <a:ln w="9525">
          <a:noFill/>
        </a:ln>
      </xdr:spPr>
    </xdr:pic>
    <xdr:clientData/>
  </xdr:twoCellAnchor>
  <xdr:twoCellAnchor editAs="oneCell">
    <xdr:from>
      <xdr:col>4</xdr:col>
      <xdr:colOff>78740</xdr:colOff>
      <xdr:row>95</xdr:row>
      <xdr:rowOff>17145</xdr:rowOff>
    </xdr:from>
    <xdr:to>
      <xdr:col>4</xdr:col>
      <xdr:colOff>1802130</xdr:colOff>
      <xdr:row>95</xdr:row>
      <xdr:rowOff>730885</xdr:rowOff>
    </xdr:to>
    <xdr:pic>
      <xdr:nvPicPr>
        <xdr:cNvPr id="67" name="ID_9F8048D6211440E19BE969F8E0EB5FF9">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47"/>
        <a:stretch>
          <a:fillRect/>
        </a:stretch>
      </xdr:blipFill>
      <xdr:spPr>
        <a:xfrm>
          <a:off x="5727700" y="126935230"/>
          <a:ext cx="1723390" cy="713740"/>
        </a:xfrm>
        <a:prstGeom prst="rect">
          <a:avLst/>
        </a:prstGeom>
        <a:noFill/>
        <a:ln w="9525">
          <a:noFill/>
        </a:ln>
      </xdr:spPr>
    </xdr:pic>
    <xdr:clientData/>
  </xdr:twoCellAnchor>
  <xdr:twoCellAnchor editAs="oneCell">
    <xdr:from>
      <xdr:col>4</xdr:col>
      <xdr:colOff>1750060</xdr:colOff>
      <xdr:row>95</xdr:row>
      <xdr:rowOff>170180</xdr:rowOff>
    </xdr:from>
    <xdr:to>
      <xdr:col>5</xdr:col>
      <xdr:colOff>316</xdr:colOff>
      <xdr:row>95</xdr:row>
      <xdr:rowOff>711200</xdr:rowOff>
    </xdr:to>
    <xdr:pic>
      <xdr:nvPicPr>
        <xdr:cNvPr id="68" name="ID_66BDE978CD86489A92BEB3F20FE9F5F9">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48"/>
        <a:stretch>
          <a:fillRect/>
        </a:stretch>
      </xdr:blipFill>
      <xdr:spPr>
        <a:xfrm>
          <a:off x="7399020" y="127088265"/>
          <a:ext cx="1741170" cy="541020"/>
        </a:xfrm>
        <a:prstGeom prst="rect">
          <a:avLst/>
        </a:prstGeom>
        <a:noFill/>
        <a:ln w="9525">
          <a:noFill/>
        </a:ln>
      </xdr:spPr>
    </xdr:pic>
    <xdr:clientData/>
  </xdr:twoCellAnchor>
  <xdr:twoCellAnchor editAs="oneCell">
    <xdr:from>
      <xdr:col>4</xdr:col>
      <xdr:colOff>46355</xdr:colOff>
      <xdr:row>96</xdr:row>
      <xdr:rowOff>17145</xdr:rowOff>
    </xdr:from>
    <xdr:to>
      <xdr:col>4</xdr:col>
      <xdr:colOff>2339975</xdr:colOff>
      <xdr:row>98</xdr:row>
      <xdr:rowOff>45085</xdr:rowOff>
    </xdr:to>
    <xdr:pic>
      <xdr:nvPicPr>
        <xdr:cNvPr id="69" name="ID_AE4FDEAFADAB43849BB9D4D062D8E7EB">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49"/>
        <a:stretch>
          <a:fillRect/>
        </a:stretch>
      </xdr:blipFill>
      <xdr:spPr>
        <a:xfrm>
          <a:off x="5695315" y="127792480"/>
          <a:ext cx="2293620" cy="713740"/>
        </a:xfrm>
        <a:prstGeom prst="rect">
          <a:avLst/>
        </a:prstGeom>
        <a:noFill/>
        <a:ln w="9525">
          <a:noFill/>
        </a:ln>
      </xdr:spPr>
    </xdr:pic>
    <xdr:clientData/>
  </xdr:twoCellAnchor>
  <xdr:twoCellAnchor editAs="oneCell">
    <xdr:from>
      <xdr:col>4</xdr:col>
      <xdr:colOff>318135</xdr:colOff>
      <xdr:row>97</xdr:row>
      <xdr:rowOff>17145</xdr:rowOff>
    </xdr:from>
    <xdr:to>
      <xdr:col>4</xdr:col>
      <xdr:colOff>2070735</xdr:colOff>
      <xdr:row>99</xdr:row>
      <xdr:rowOff>45085</xdr:rowOff>
    </xdr:to>
    <xdr:pic>
      <xdr:nvPicPr>
        <xdr:cNvPr id="70" name="ID_B337B7B62653486FADD3C0D5612D8D1F">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50"/>
        <a:stretch>
          <a:fillRect/>
        </a:stretch>
      </xdr:blipFill>
      <xdr:spPr>
        <a:xfrm>
          <a:off x="5967095" y="128135380"/>
          <a:ext cx="1752600" cy="713740"/>
        </a:xfrm>
        <a:prstGeom prst="rect">
          <a:avLst/>
        </a:prstGeom>
        <a:noFill/>
        <a:ln w="9525">
          <a:noFill/>
        </a:ln>
      </xdr:spPr>
    </xdr:pic>
    <xdr:clientData/>
  </xdr:twoCellAnchor>
  <xdr:twoCellAnchor editAs="oneCell">
    <xdr:from>
      <xdr:col>4</xdr:col>
      <xdr:colOff>601345</xdr:colOff>
      <xdr:row>98</xdr:row>
      <xdr:rowOff>17145</xdr:rowOff>
    </xdr:from>
    <xdr:to>
      <xdr:col>4</xdr:col>
      <xdr:colOff>1787525</xdr:colOff>
      <xdr:row>99</xdr:row>
      <xdr:rowOff>387985</xdr:rowOff>
    </xdr:to>
    <xdr:pic>
      <xdr:nvPicPr>
        <xdr:cNvPr id="71" name="ID_8631C371A0F6443290923DBD7D08F67C">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51"/>
        <a:stretch>
          <a:fillRect/>
        </a:stretch>
      </xdr:blipFill>
      <xdr:spPr>
        <a:xfrm>
          <a:off x="6250305" y="128478280"/>
          <a:ext cx="1186180" cy="713740"/>
        </a:xfrm>
        <a:prstGeom prst="rect">
          <a:avLst/>
        </a:prstGeom>
        <a:noFill/>
        <a:ln w="9525">
          <a:noFill/>
        </a:ln>
      </xdr:spPr>
    </xdr:pic>
    <xdr:clientData/>
  </xdr:twoCellAnchor>
  <xdr:twoCellAnchor editAs="oneCell">
    <xdr:from>
      <xdr:col>4</xdr:col>
      <xdr:colOff>123825</xdr:colOff>
      <xdr:row>91</xdr:row>
      <xdr:rowOff>171450</xdr:rowOff>
    </xdr:from>
    <xdr:to>
      <xdr:col>4</xdr:col>
      <xdr:colOff>2477135</xdr:colOff>
      <xdr:row>91</xdr:row>
      <xdr:rowOff>680085</xdr:rowOff>
    </xdr:to>
    <xdr:pic>
      <xdr:nvPicPr>
        <xdr:cNvPr id="72" name="ID_819592A977C541A7A9774950A092F2E6">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42"/>
        <a:stretch>
          <a:fillRect/>
        </a:stretch>
      </xdr:blipFill>
      <xdr:spPr>
        <a:xfrm>
          <a:off x="5772785" y="124174885"/>
          <a:ext cx="2353310" cy="508635"/>
        </a:xfrm>
        <a:prstGeom prst="rect">
          <a:avLst/>
        </a:prstGeom>
        <a:noFill/>
        <a:ln w="9525">
          <a:noFill/>
        </a:ln>
      </xdr:spPr>
    </xdr:pic>
    <xdr:clientData/>
  </xdr:twoCellAnchor>
  <xdr:twoCellAnchor editAs="oneCell">
    <xdr:from>
      <xdr:col>4</xdr:col>
      <xdr:colOff>90805</xdr:colOff>
      <xdr:row>100</xdr:row>
      <xdr:rowOff>171450</xdr:rowOff>
    </xdr:from>
    <xdr:to>
      <xdr:col>4</xdr:col>
      <xdr:colOff>1393190</xdr:colOff>
      <xdr:row>101</xdr:row>
      <xdr:rowOff>76200</xdr:rowOff>
    </xdr:to>
    <xdr:pic>
      <xdr:nvPicPr>
        <xdr:cNvPr id="73" name="ID_025548B72D02475D862918EE7586174F">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52"/>
        <a:stretch>
          <a:fillRect/>
        </a:stretch>
      </xdr:blipFill>
      <xdr:spPr>
        <a:xfrm>
          <a:off x="5739765" y="129832735"/>
          <a:ext cx="1302385" cy="933450"/>
        </a:xfrm>
        <a:prstGeom prst="rect">
          <a:avLst/>
        </a:prstGeom>
        <a:noFill/>
        <a:ln w="9525">
          <a:noFill/>
        </a:ln>
      </xdr:spPr>
    </xdr:pic>
    <xdr:clientData/>
  </xdr:twoCellAnchor>
  <xdr:twoCellAnchor editAs="oneCell">
    <xdr:from>
      <xdr:col>4</xdr:col>
      <xdr:colOff>1708150</xdr:colOff>
      <xdr:row>100</xdr:row>
      <xdr:rowOff>171450</xdr:rowOff>
    </xdr:from>
    <xdr:to>
      <xdr:col>4</xdr:col>
      <xdr:colOff>3432810</xdr:colOff>
      <xdr:row>100</xdr:row>
      <xdr:rowOff>956310</xdr:rowOff>
    </xdr:to>
    <xdr:pic>
      <xdr:nvPicPr>
        <xdr:cNvPr id="74" name="ID_BD34FB5FFE884BBAB6ACE4597144EBF9">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53"/>
        <a:stretch>
          <a:fillRect/>
        </a:stretch>
      </xdr:blipFill>
      <xdr:spPr>
        <a:xfrm>
          <a:off x="7357110" y="129832735"/>
          <a:ext cx="1724660" cy="784860"/>
        </a:xfrm>
        <a:prstGeom prst="rect">
          <a:avLst/>
        </a:prstGeom>
        <a:noFill/>
        <a:ln w="9525">
          <a:noFill/>
        </a:ln>
      </xdr:spPr>
    </xdr:pic>
    <xdr:clientData/>
  </xdr:twoCellAnchor>
  <xdr:twoCellAnchor editAs="oneCell">
    <xdr:from>
      <xdr:col>4</xdr:col>
      <xdr:colOff>662940</xdr:colOff>
      <xdr:row>101</xdr:row>
      <xdr:rowOff>144780</xdr:rowOff>
    </xdr:from>
    <xdr:to>
      <xdr:col>4</xdr:col>
      <xdr:colOff>2211070</xdr:colOff>
      <xdr:row>102</xdr:row>
      <xdr:rowOff>175260</xdr:rowOff>
    </xdr:to>
    <xdr:pic>
      <xdr:nvPicPr>
        <xdr:cNvPr id="75" name="ID_84608D87485440FF91108F96CFA48BAF">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54"/>
        <a:stretch>
          <a:fillRect/>
        </a:stretch>
      </xdr:blipFill>
      <xdr:spPr>
        <a:xfrm>
          <a:off x="6311900" y="130834765"/>
          <a:ext cx="1548130" cy="716280"/>
        </a:xfrm>
        <a:prstGeom prst="rect">
          <a:avLst/>
        </a:prstGeom>
        <a:noFill/>
        <a:ln w="9525">
          <a:noFill/>
        </a:ln>
      </xdr:spPr>
    </xdr:pic>
    <xdr:clientData/>
  </xdr:twoCellAnchor>
  <xdr:twoCellAnchor editAs="oneCell">
    <xdr:from>
      <xdr:col>4</xdr:col>
      <xdr:colOff>35560</xdr:colOff>
      <xdr:row>104</xdr:row>
      <xdr:rowOff>120650</xdr:rowOff>
    </xdr:from>
    <xdr:to>
      <xdr:col>4</xdr:col>
      <xdr:colOff>1981200</xdr:colOff>
      <xdr:row>105</xdr:row>
      <xdr:rowOff>320040</xdr:rowOff>
    </xdr:to>
    <xdr:pic>
      <xdr:nvPicPr>
        <xdr:cNvPr id="76" name="图片 1">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55"/>
        <a:stretch>
          <a:fillRect/>
        </a:stretch>
      </xdr:blipFill>
      <xdr:spPr>
        <a:xfrm>
          <a:off x="5684520" y="132868035"/>
          <a:ext cx="1945640" cy="713740"/>
        </a:xfrm>
        <a:prstGeom prst="rect">
          <a:avLst/>
        </a:prstGeom>
        <a:noFill/>
        <a:ln w="9525">
          <a:noFill/>
        </a:ln>
      </xdr:spPr>
    </xdr:pic>
    <xdr:clientData/>
  </xdr:twoCellAnchor>
  <xdr:twoCellAnchor editAs="oneCell">
    <xdr:from>
      <xdr:col>4</xdr:col>
      <xdr:colOff>2032000</xdr:colOff>
      <xdr:row>104</xdr:row>
      <xdr:rowOff>149225</xdr:rowOff>
    </xdr:from>
    <xdr:to>
      <xdr:col>5</xdr:col>
      <xdr:colOff>316</xdr:colOff>
      <xdr:row>105</xdr:row>
      <xdr:rowOff>337185</xdr:rowOff>
    </xdr:to>
    <xdr:pic>
      <xdr:nvPicPr>
        <xdr:cNvPr id="77" name="图片 2">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56"/>
        <a:stretch>
          <a:fillRect/>
        </a:stretch>
      </xdr:blipFill>
      <xdr:spPr>
        <a:xfrm>
          <a:off x="7680960" y="132896610"/>
          <a:ext cx="1459230" cy="702310"/>
        </a:xfrm>
        <a:prstGeom prst="rect">
          <a:avLst/>
        </a:prstGeom>
        <a:noFill/>
        <a:ln w="9525">
          <a:noFill/>
        </a:ln>
      </xdr:spPr>
    </xdr:pic>
    <xdr:clientData/>
  </xdr:twoCellAnchor>
  <xdr:twoCellAnchor editAs="oneCell">
    <xdr:from>
      <xdr:col>4</xdr:col>
      <xdr:colOff>64135</xdr:colOff>
      <xdr:row>105</xdr:row>
      <xdr:rowOff>92075</xdr:rowOff>
    </xdr:from>
    <xdr:to>
      <xdr:col>4</xdr:col>
      <xdr:colOff>2000250</xdr:colOff>
      <xdr:row>106</xdr:row>
      <xdr:rowOff>262255</xdr:rowOff>
    </xdr:to>
    <xdr:pic>
      <xdr:nvPicPr>
        <xdr:cNvPr id="78" name="图片 3">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57"/>
        <a:stretch>
          <a:fillRect/>
        </a:stretch>
      </xdr:blipFill>
      <xdr:spPr>
        <a:xfrm>
          <a:off x="5713095" y="133353810"/>
          <a:ext cx="1936115" cy="684530"/>
        </a:xfrm>
        <a:prstGeom prst="rect">
          <a:avLst/>
        </a:prstGeom>
        <a:noFill/>
        <a:ln w="9525">
          <a:noFill/>
        </a:ln>
      </xdr:spPr>
    </xdr:pic>
    <xdr:clientData/>
  </xdr:twoCellAnchor>
  <xdr:twoCellAnchor editAs="oneCell">
    <xdr:from>
      <xdr:col>4</xdr:col>
      <xdr:colOff>2070100</xdr:colOff>
      <xdr:row>105</xdr:row>
      <xdr:rowOff>63500</xdr:rowOff>
    </xdr:from>
    <xdr:to>
      <xdr:col>5</xdr:col>
      <xdr:colOff>316</xdr:colOff>
      <xdr:row>106</xdr:row>
      <xdr:rowOff>231140</xdr:rowOff>
    </xdr:to>
    <xdr:pic>
      <xdr:nvPicPr>
        <xdr:cNvPr id="79" name="图片 4">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58"/>
        <a:stretch>
          <a:fillRect/>
        </a:stretch>
      </xdr:blipFill>
      <xdr:spPr>
        <a:xfrm>
          <a:off x="7719060" y="133325235"/>
          <a:ext cx="1421130" cy="681990"/>
        </a:xfrm>
        <a:prstGeom prst="rect">
          <a:avLst/>
        </a:prstGeom>
        <a:noFill/>
        <a:ln w="9525">
          <a:noFill/>
        </a:ln>
      </xdr:spPr>
    </xdr:pic>
    <xdr:clientData/>
  </xdr:twoCellAnchor>
  <xdr:twoCellAnchor editAs="oneCell">
    <xdr:from>
      <xdr:col>4</xdr:col>
      <xdr:colOff>59055</xdr:colOff>
      <xdr:row>106</xdr:row>
      <xdr:rowOff>66675</xdr:rowOff>
    </xdr:from>
    <xdr:to>
      <xdr:col>4</xdr:col>
      <xdr:colOff>2049780</xdr:colOff>
      <xdr:row>107</xdr:row>
      <xdr:rowOff>245746</xdr:rowOff>
    </xdr:to>
    <xdr:pic>
      <xdr:nvPicPr>
        <xdr:cNvPr id="80" name="图片 5">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59"/>
        <a:stretch>
          <a:fillRect/>
        </a:stretch>
      </xdr:blipFill>
      <xdr:spPr>
        <a:xfrm>
          <a:off x="5708015" y="133842760"/>
          <a:ext cx="1990725" cy="693420"/>
        </a:xfrm>
        <a:prstGeom prst="rect">
          <a:avLst/>
        </a:prstGeom>
        <a:noFill/>
        <a:ln w="9525">
          <a:noFill/>
        </a:ln>
      </xdr:spPr>
    </xdr:pic>
    <xdr:clientData/>
  </xdr:twoCellAnchor>
  <xdr:twoCellAnchor editAs="oneCell">
    <xdr:from>
      <xdr:col>4</xdr:col>
      <xdr:colOff>2070100</xdr:colOff>
      <xdr:row>106</xdr:row>
      <xdr:rowOff>66675</xdr:rowOff>
    </xdr:from>
    <xdr:to>
      <xdr:col>5</xdr:col>
      <xdr:colOff>316</xdr:colOff>
      <xdr:row>107</xdr:row>
      <xdr:rowOff>236856</xdr:rowOff>
    </xdr:to>
    <xdr:pic>
      <xdr:nvPicPr>
        <xdr:cNvPr id="81" name="图片 6">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60"/>
        <a:stretch>
          <a:fillRect/>
        </a:stretch>
      </xdr:blipFill>
      <xdr:spPr>
        <a:xfrm>
          <a:off x="7719060" y="133842760"/>
          <a:ext cx="1421130" cy="684530"/>
        </a:xfrm>
        <a:prstGeom prst="rect">
          <a:avLst/>
        </a:prstGeom>
        <a:noFill/>
        <a:ln w="9525">
          <a:noFill/>
        </a:ln>
      </xdr:spPr>
    </xdr:pic>
    <xdr:clientData/>
  </xdr:twoCellAnchor>
  <xdr:twoCellAnchor editAs="oneCell">
    <xdr:from>
      <xdr:col>4</xdr:col>
      <xdr:colOff>645795</xdr:colOff>
      <xdr:row>107</xdr:row>
      <xdr:rowOff>57150</xdr:rowOff>
    </xdr:from>
    <xdr:to>
      <xdr:col>4</xdr:col>
      <xdr:colOff>2868930</xdr:colOff>
      <xdr:row>110</xdr:row>
      <xdr:rowOff>59054</xdr:rowOff>
    </xdr:to>
    <xdr:pic>
      <xdr:nvPicPr>
        <xdr:cNvPr id="82" name="图片 8">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61"/>
        <a:stretch>
          <a:fillRect/>
        </a:stretch>
      </xdr:blipFill>
      <xdr:spPr>
        <a:xfrm>
          <a:off x="6294755" y="134347585"/>
          <a:ext cx="2223135" cy="687705"/>
        </a:xfrm>
        <a:prstGeom prst="rect">
          <a:avLst/>
        </a:prstGeom>
        <a:noFill/>
        <a:ln w="9525">
          <a:noFill/>
        </a:ln>
      </xdr:spPr>
    </xdr:pic>
    <xdr:clientData/>
  </xdr:twoCellAnchor>
  <xdr:twoCellAnchor editAs="oneCell">
    <xdr:from>
      <xdr:col>4</xdr:col>
      <xdr:colOff>33655</xdr:colOff>
      <xdr:row>108</xdr:row>
      <xdr:rowOff>76200</xdr:rowOff>
    </xdr:from>
    <xdr:to>
      <xdr:col>4</xdr:col>
      <xdr:colOff>1855470</xdr:colOff>
      <xdr:row>110</xdr:row>
      <xdr:rowOff>392430</xdr:rowOff>
    </xdr:to>
    <xdr:pic>
      <xdr:nvPicPr>
        <xdr:cNvPr id="83" name="图片 9">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62"/>
        <a:stretch>
          <a:fillRect/>
        </a:stretch>
      </xdr:blipFill>
      <xdr:spPr>
        <a:xfrm>
          <a:off x="5682615" y="134709535"/>
          <a:ext cx="1821815" cy="659130"/>
        </a:xfrm>
        <a:prstGeom prst="rect">
          <a:avLst/>
        </a:prstGeom>
        <a:noFill/>
        <a:ln w="9525">
          <a:noFill/>
        </a:ln>
      </xdr:spPr>
    </xdr:pic>
    <xdr:clientData/>
  </xdr:twoCellAnchor>
  <xdr:twoCellAnchor editAs="oneCell">
    <xdr:from>
      <xdr:col>4</xdr:col>
      <xdr:colOff>1908175</xdr:colOff>
      <xdr:row>108</xdr:row>
      <xdr:rowOff>47625</xdr:rowOff>
    </xdr:from>
    <xdr:to>
      <xdr:col>5</xdr:col>
      <xdr:colOff>316</xdr:colOff>
      <xdr:row>110</xdr:row>
      <xdr:rowOff>395605</xdr:rowOff>
    </xdr:to>
    <xdr:pic>
      <xdr:nvPicPr>
        <xdr:cNvPr id="84" name="图片 10">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63"/>
        <a:stretch>
          <a:fillRect/>
        </a:stretch>
      </xdr:blipFill>
      <xdr:spPr>
        <a:xfrm>
          <a:off x="7557135" y="134680960"/>
          <a:ext cx="1583055" cy="690880"/>
        </a:xfrm>
        <a:prstGeom prst="rect">
          <a:avLst/>
        </a:prstGeom>
        <a:noFill/>
        <a:ln w="9525">
          <a:noFill/>
        </a:ln>
      </xdr:spPr>
    </xdr:pic>
    <xdr:clientData/>
  </xdr:twoCellAnchor>
  <xdr:twoCellAnchor editAs="oneCell">
    <xdr:from>
      <xdr:col>4</xdr:col>
      <xdr:colOff>671830</xdr:colOff>
      <xdr:row>109</xdr:row>
      <xdr:rowOff>171450</xdr:rowOff>
    </xdr:from>
    <xdr:to>
      <xdr:col>4</xdr:col>
      <xdr:colOff>2907030</xdr:colOff>
      <xdr:row>111</xdr:row>
      <xdr:rowOff>127000</xdr:rowOff>
    </xdr:to>
    <xdr:pic>
      <xdr:nvPicPr>
        <xdr:cNvPr id="85" name="图片 12">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64"/>
        <a:stretch>
          <a:fillRect/>
        </a:stretch>
      </xdr:blipFill>
      <xdr:spPr>
        <a:xfrm>
          <a:off x="6320790" y="134976235"/>
          <a:ext cx="2235200" cy="641350"/>
        </a:xfrm>
        <a:prstGeom prst="rect">
          <a:avLst/>
        </a:prstGeom>
        <a:noFill/>
        <a:ln w="9525">
          <a:noFill/>
        </a:ln>
      </xdr:spPr>
    </xdr:pic>
    <xdr:clientData/>
  </xdr:twoCellAnchor>
  <xdr:twoCellAnchor editAs="oneCell">
    <xdr:from>
      <xdr:col>4</xdr:col>
      <xdr:colOff>38735</xdr:colOff>
      <xdr:row>110</xdr:row>
      <xdr:rowOff>127000</xdr:rowOff>
    </xdr:from>
    <xdr:to>
      <xdr:col>4</xdr:col>
      <xdr:colOff>1906270</xdr:colOff>
      <xdr:row>111</xdr:row>
      <xdr:rowOff>297180</xdr:rowOff>
    </xdr:to>
    <xdr:pic>
      <xdr:nvPicPr>
        <xdr:cNvPr id="86" name="图片 13">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65"/>
        <a:stretch>
          <a:fillRect/>
        </a:stretch>
      </xdr:blipFill>
      <xdr:spPr>
        <a:xfrm>
          <a:off x="5687695" y="135103235"/>
          <a:ext cx="1867535" cy="684530"/>
        </a:xfrm>
        <a:prstGeom prst="rect">
          <a:avLst/>
        </a:prstGeom>
        <a:noFill/>
        <a:ln w="9525">
          <a:noFill/>
        </a:ln>
      </xdr:spPr>
    </xdr:pic>
    <xdr:clientData/>
  </xdr:twoCellAnchor>
  <xdr:twoCellAnchor editAs="oneCell">
    <xdr:from>
      <xdr:col>4</xdr:col>
      <xdr:colOff>1955800</xdr:colOff>
      <xdr:row>110</xdr:row>
      <xdr:rowOff>88900</xdr:rowOff>
    </xdr:from>
    <xdr:to>
      <xdr:col>5</xdr:col>
      <xdr:colOff>316</xdr:colOff>
      <xdr:row>111</xdr:row>
      <xdr:rowOff>279400</xdr:rowOff>
    </xdr:to>
    <xdr:pic>
      <xdr:nvPicPr>
        <xdr:cNvPr id="87" name="图片 14">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66"/>
        <a:stretch>
          <a:fillRect/>
        </a:stretch>
      </xdr:blipFill>
      <xdr:spPr>
        <a:xfrm>
          <a:off x="7604760" y="135065135"/>
          <a:ext cx="1535430" cy="704850"/>
        </a:xfrm>
        <a:prstGeom prst="rect">
          <a:avLst/>
        </a:prstGeom>
        <a:noFill/>
        <a:ln w="9525">
          <a:noFill/>
        </a:ln>
      </xdr:spPr>
    </xdr:pic>
    <xdr:clientData/>
  </xdr:twoCellAnchor>
  <xdr:twoCellAnchor editAs="oneCell">
    <xdr:from>
      <xdr:col>4</xdr:col>
      <xdr:colOff>102235</xdr:colOff>
      <xdr:row>111</xdr:row>
      <xdr:rowOff>107315</xdr:rowOff>
    </xdr:from>
    <xdr:to>
      <xdr:col>4</xdr:col>
      <xdr:colOff>1857375</xdr:colOff>
      <xdr:row>112</xdr:row>
      <xdr:rowOff>269876</xdr:rowOff>
    </xdr:to>
    <xdr:pic>
      <xdr:nvPicPr>
        <xdr:cNvPr id="88" name="图片 15">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67"/>
        <a:stretch>
          <a:fillRect/>
        </a:stretch>
      </xdr:blipFill>
      <xdr:spPr>
        <a:xfrm>
          <a:off x="5751195" y="135597900"/>
          <a:ext cx="1755140" cy="676910"/>
        </a:xfrm>
        <a:prstGeom prst="rect">
          <a:avLst/>
        </a:prstGeom>
        <a:noFill/>
        <a:ln w="9525">
          <a:noFill/>
        </a:ln>
      </xdr:spPr>
    </xdr:pic>
    <xdr:clientData/>
  </xdr:twoCellAnchor>
  <xdr:twoCellAnchor editAs="oneCell">
    <xdr:from>
      <xdr:col>4</xdr:col>
      <xdr:colOff>1889125</xdr:colOff>
      <xdr:row>111</xdr:row>
      <xdr:rowOff>69850</xdr:rowOff>
    </xdr:from>
    <xdr:to>
      <xdr:col>5</xdr:col>
      <xdr:colOff>316</xdr:colOff>
      <xdr:row>112</xdr:row>
      <xdr:rowOff>234316</xdr:rowOff>
    </xdr:to>
    <xdr:pic>
      <xdr:nvPicPr>
        <xdr:cNvPr id="89" name="图片 16">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68"/>
        <a:stretch>
          <a:fillRect/>
        </a:stretch>
      </xdr:blipFill>
      <xdr:spPr>
        <a:xfrm>
          <a:off x="7538085" y="135560435"/>
          <a:ext cx="1602105" cy="678815"/>
        </a:xfrm>
        <a:prstGeom prst="rect">
          <a:avLst/>
        </a:prstGeom>
        <a:noFill/>
        <a:ln w="9525">
          <a:noFill/>
        </a:ln>
      </xdr:spPr>
    </xdr:pic>
    <xdr:clientData/>
  </xdr:twoCellAnchor>
  <xdr:twoCellAnchor editAs="oneCell">
    <xdr:from>
      <xdr:col>4</xdr:col>
      <xdr:colOff>50800</xdr:colOff>
      <xdr:row>112</xdr:row>
      <xdr:rowOff>117475</xdr:rowOff>
    </xdr:from>
    <xdr:to>
      <xdr:col>4</xdr:col>
      <xdr:colOff>1483360</xdr:colOff>
      <xdr:row>113</xdr:row>
      <xdr:rowOff>294004</xdr:rowOff>
    </xdr:to>
    <xdr:pic>
      <xdr:nvPicPr>
        <xdr:cNvPr id="90" name="图片 17">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69"/>
        <a:stretch>
          <a:fillRect/>
        </a:stretch>
      </xdr:blipFill>
      <xdr:spPr>
        <a:xfrm>
          <a:off x="5699760" y="136122410"/>
          <a:ext cx="1432560" cy="690880"/>
        </a:xfrm>
        <a:prstGeom prst="rect">
          <a:avLst/>
        </a:prstGeom>
        <a:noFill/>
        <a:ln w="9525">
          <a:noFill/>
        </a:ln>
      </xdr:spPr>
    </xdr:pic>
    <xdr:clientData/>
  </xdr:twoCellAnchor>
  <xdr:twoCellAnchor editAs="oneCell">
    <xdr:from>
      <xdr:col>4</xdr:col>
      <xdr:colOff>1536700</xdr:colOff>
      <xdr:row>112</xdr:row>
      <xdr:rowOff>127000</xdr:rowOff>
    </xdr:from>
    <xdr:to>
      <xdr:col>5</xdr:col>
      <xdr:colOff>316</xdr:colOff>
      <xdr:row>113</xdr:row>
      <xdr:rowOff>309244</xdr:rowOff>
    </xdr:to>
    <xdr:pic>
      <xdr:nvPicPr>
        <xdr:cNvPr id="91" name="图片 18">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70"/>
        <a:stretch>
          <a:fillRect/>
        </a:stretch>
      </xdr:blipFill>
      <xdr:spPr>
        <a:xfrm>
          <a:off x="7185660" y="136131935"/>
          <a:ext cx="1954530" cy="696595"/>
        </a:xfrm>
        <a:prstGeom prst="rect">
          <a:avLst/>
        </a:prstGeom>
        <a:noFill/>
        <a:ln w="9525">
          <a:noFill/>
        </a:ln>
      </xdr:spPr>
    </xdr:pic>
    <xdr:clientData/>
  </xdr:twoCellAnchor>
  <xdr:twoCellAnchor editAs="oneCell">
    <xdr:from>
      <xdr:col>4</xdr:col>
      <xdr:colOff>75565</xdr:colOff>
      <xdr:row>113</xdr:row>
      <xdr:rowOff>98425</xdr:rowOff>
    </xdr:from>
    <xdr:to>
      <xdr:col>4</xdr:col>
      <xdr:colOff>1868170</xdr:colOff>
      <xdr:row>115</xdr:row>
      <xdr:rowOff>88900</xdr:rowOff>
    </xdr:to>
    <xdr:pic>
      <xdr:nvPicPr>
        <xdr:cNvPr id="92" name="图片 19">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71"/>
        <a:stretch>
          <a:fillRect/>
        </a:stretch>
      </xdr:blipFill>
      <xdr:spPr>
        <a:xfrm>
          <a:off x="5724525" y="136617710"/>
          <a:ext cx="1792605" cy="676275"/>
        </a:xfrm>
        <a:prstGeom prst="rect">
          <a:avLst/>
        </a:prstGeom>
        <a:noFill/>
        <a:ln w="9525">
          <a:noFill/>
        </a:ln>
      </xdr:spPr>
    </xdr:pic>
    <xdr:clientData/>
  </xdr:twoCellAnchor>
  <xdr:twoCellAnchor editAs="oneCell">
    <xdr:from>
      <xdr:col>4</xdr:col>
      <xdr:colOff>1965325</xdr:colOff>
      <xdr:row>113</xdr:row>
      <xdr:rowOff>88900</xdr:rowOff>
    </xdr:from>
    <xdr:to>
      <xdr:col>5</xdr:col>
      <xdr:colOff>316</xdr:colOff>
      <xdr:row>115</xdr:row>
      <xdr:rowOff>85090</xdr:rowOff>
    </xdr:to>
    <xdr:pic>
      <xdr:nvPicPr>
        <xdr:cNvPr id="93" name="图片 20">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72"/>
        <a:stretch>
          <a:fillRect/>
        </a:stretch>
      </xdr:blipFill>
      <xdr:spPr>
        <a:xfrm>
          <a:off x="7614285" y="136608185"/>
          <a:ext cx="1525905" cy="681990"/>
        </a:xfrm>
        <a:prstGeom prst="rect">
          <a:avLst/>
        </a:prstGeom>
        <a:noFill/>
        <a:ln w="9525">
          <a:noFill/>
        </a:ln>
      </xdr:spPr>
    </xdr:pic>
    <xdr:clientData/>
  </xdr:twoCellAnchor>
  <xdr:twoCellAnchor editAs="oneCell">
    <xdr:from>
      <xdr:col>4</xdr:col>
      <xdr:colOff>75565</xdr:colOff>
      <xdr:row>114</xdr:row>
      <xdr:rowOff>171450</xdr:rowOff>
    </xdr:from>
    <xdr:to>
      <xdr:col>4</xdr:col>
      <xdr:colOff>1602740</xdr:colOff>
      <xdr:row>118</xdr:row>
      <xdr:rowOff>89</xdr:rowOff>
    </xdr:to>
    <xdr:pic>
      <xdr:nvPicPr>
        <xdr:cNvPr id="94" name="图片 21">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73"/>
        <a:stretch>
          <a:fillRect/>
        </a:stretch>
      </xdr:blipFill>
      <xdr:spPr>
        <a:xfrm>
          <a:off x="5724525" y="137033635"/>
          <a:ext cx="1527175" cy="684530"/>
        </a:xfrm>
        <a:prstGeom prst="rect">
          <a:avLst/>
        </a:prstGeom>
        <a:noFill/>
        <a:ln w="9525">
          <a:noFill/>
        </a:ln>
      </xdr:spPr>
    </xdr:pic>
    <xdr:clientData/>
  </xdr:twoCellAnchor>
  <xdr:twoCellAnchor editAs="oneCell">
    <xdr:from>
      <xdr:col>4</xdr:col>
      <xdr:colOff>1622425</xdr:colOff>
      <xdr:row>114</xdr:row>
      <xdr:rowOff>171450</xdr:rowOff>
    </xdr:from>
    <xdr:to>
      <xdr:col>5</xdr:col>
      <xdr:colOff>316</xdr:colOff>
      <xdr:row>118</xdr:row>
      <xdr:rowOff>19049</xdr:rowOff>
    </xdr:to>
    <xdr:pic>
      <xdr:nvPicPr>
        <xdr:cNvPr id="95" name="图片 22">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74"/>
        <a:stretch>
          <a:fillRect/>
        </a:stretch>
      </xdr:blipFill>
      <xdr:spPr>
        <a:xfrm>
          <a:off x="7271385" y="137033635"/>
          <a:ext cx="1868805" cy="704850"/>
        </a:xfrm>
        <a:prstGeom prst="rect">
          <a:avLst/>
        </a:prstGeom>
        <a:noFill/>
        <a:ln w="9525">
          <a:noFill/>
        </a:ln>
      </xdr:spPr>
    </xdr:pic>
    <xdr:clientData/>
  </xdr:twoCellAnchor>
  <xdr:twoCellAnchor editAs="oneCell">
    <xdr:from>
      <xdr:col>4</xdr:col>
      <xdr:colOff>2146300</xdr:colOff>
      <xdr:row>86</xdr:row>
      <xdr:rowOff>171450</xdr:rowOff>
    </xdr:from>
    <xdr:to>
      <xdr:col>5</xdr:col>
      <xdr:colOff>316</xdr:colOff>
      <xdr:row>86</xdr:row>
      <xdr:rowOff>829945</xdr:rowOff>
    </xdr:to>
    <xdr:pic>
      <xdr:nvPicPr>
        <xdr:cNvPr id="96" name="ID_62E58EC7765A4C678060A075D3CF1291">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40"/>
        <a:stretch>
          <a:fillRect/>
        </a:stretch>
      </xdr:blipFill>
      <xdr:spPr>
        <a:xfrm>
          <a:off x="7795260" y="120917335"/>
          <a:ext cx="1344930" cy="658495"/>
        </a:xfrm>
        <a:prstGeom prst="rect">
          <a:avLst/>
        </a:prstGeom>
        <a:noFill/>
        <a:ln w="9525">
          <a:noFill/>
        </a:ln>
      </xdr:spPr>
    </xdr:pic>
    <xdr:clientData/>
  </xdr:twoCellAnchor>
  <xdr:twoCellAnchor editAs="oneCell">
    <xdr:from>
      <xdr:col>4</xdr:col>
      <xdr:colOff>2622550</xdr:colOff>
      <xdr:row>93</xdr:row>
      <xdr:rowOff>69850</xdr:rowOff>
    </xdr:from>
    <xdr:to>
      <xdr:col>5</xdr:col>
      <xdr:colOff>316</xdr:colOff>
      <xdr:row>94</xdr:row>
      <xdr:rowOff>128270</xdr:rowOff>
    </xdr:to>
    <xdr:pic>
      <xdr:nvPicPr>
        <xdr:cNvPr id="97" name="ID_737AFE68562543D9B73D19427A3A6B6F">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75"/>
        <a:stretch>
          <a:fillRect/>
        </a:stretch>
      </xdr:blipFill>
      <xdr:spPr>
        <a:xfrm>
          <a:off x="8271510" y="125616335"/>
          <a:ext cx="868680" cy="744220"/>
        </a:xfrm>
        <a:prstGeom prst="rect">
          <a:avLst/>
        </a:prstGeom>
        <a:noFill/>
        <a:ln w="9525">
          <a:noFill/>
        </a:ln>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fb t="e">#NAME?</fb>
    <v>4</v>
    <v>1</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35"/>
  <sheetViews>
    <sheetView tabSelected="1" view="pageBreakPreview" topLeftCell="A11" zoomScale="70" zoomScaleNormal="90" workbookViewId="0">
      <selection activeCell="C3" sqref="C3:F3"/>
    </sheetView>
  </sheetViews>
  <sheetFormatPr defaultColWidth="9" defaultRowHeight="13.5" x14ac:dyDescent="0.3"/>
  <cols>
    <col min="1" max="1" width="5" style="1" customWidth="1"/>
    <col min="2" max="2" width="40.06640625" style="2" customWidth="1"/>
    <col min="3" max="3" width="16.6640625" style="3" customWidth="1"/>
    <col min="4" max="4" width="17" style="3" customWidth="1"/>
    <col min="5" max="5" width="48.6640625" style="3" customWidth="1"/>
    <col min="6" max="6" width="32.265625" style="3" customWidth="1"/>
  </cols>
  <sheetData>
    <row r="1" spans="1:6" ht="31.05" customHeight="1" x14ac:dyDescent="0.3">
      <c r="A1" s="48" t="s">
        <v>218</v>
      </c>
      <c r="B1" s="39"/>
      <c r="C1" s="39"/>
      <c r="D1" s="39"/>
      <c r="E1" s="39"/>
      <c r="F1" s="39"/>
    </row>
    <row r="2" spans="1:6" ht="24" customHeight="1" x14ac:dyDescent="0.3">
      <c r="A2" s="40" t="s">
        <v>0</v>
      </c>
      <c r="B2" s="40"/>
      <c r="C2" s="41" t="s">
        <v>1</v>
      </c>
      <c r="D2" s="42"/>
      <c r="E2" s="42"/>
      <c r="F2" s="43"/>
    </row>
    <row r="3" spans="1:6" ht="24" customHeight="1" x14ac:dyDescent="0.3">
      <c r="A3" s="40" t="s">
        <v>2</v>
      </c>
      <c r="B3" s="40"/>
      <c r="C3" s="41" t="s">
        <v>3</v>
      </c>
      <c r="D3" s="42"/>
      <c r="E3" s="42"/>
      <c r="F3" s="43"/>
    </row>
    <row r="4" spans="1:6" ht="22.15" customHeight="1" x14ac:dyDescent="0.3">
      <c r="A4" s="47" t="s">
        <v>217</v>
      </c>
      <c r="B4" s="44"/>
      <c r="C4" s="44"/>
      <c r="D4" s="44"/>
      <c r="E4" s="44"/>
      <c r="F4" s="45"/>
    </row>
    <row r="5" spans="1:6" s="1" customFormat="1" ht="28.5" customHeight="1" x14ac:dyDescent="0.3">
      <c r="A5" s="4" t="s">
        <v>4</v>
      </c>
      <c r="B5" s="4" t="s">
        <v>5</v>
      </c>
      <c r="C5" s="5" t="s">
        <v>6</v>
      </c>
      <c r="D5" s="5" t="s">
        <v>7</v>
      </c>
      <c r="E5" s="5" t="s">
        <v>8</v>
      </c>
      <c r="F5" s="6" t="s">
        <v>9</v>
      </c>
    </row>
    <row r="6" spans="1:6" ht="289.05" customHeight="1" x14ac:dyDescent="0.3">
      <c r="A6" s="7">
        <v>1</v>
      </c>
      <c r="B6" s="8" t="s">
        <v>10</v>
      </c>
      <c r="C6" s="8" t="s">
        <v>11</v>
      </c>
      <c r="D6" s="8" t="s">
        <v>12</v>
      </c>
      <c r="E6" s="8"/>
      <c r="F6" s="9" t="s">
        <v>13</v>
      </c>
    </row>
    <row r="7" spans="1:6" ht="188" customHeight="1" x14ac:dyDescent="0.3">
      <c r="A7" s="7">
        <v>2</v>
      </c>
      <c r="B7" s="8" t="s">
        <v>14</v>
      </c>
      <c r="C7" s="8" t="s">
        <v>11</v>
      </c>
      <c r="D7" s="8" t="s">
        <v>15</v>
      </c>
      <c r="E7" s="8" t="e" vm="1">
        <f ca="1">_xlfn.DISPIMG("ID_DAB4264BF8374ECD9081E5138D197C29",1)</f>
        <v>#NAME?</v>
      </c>
      <c r="F7" s="9" t="s">
        <v>16</v>
      </c>
    </row>
    <row r="8" spans="1:6" ht="178.05" customHeight="1" x14ac:dyDescent="0.3">
      <c r="A8" s="7">
        <v>3</v>
      </c>
      <c r="B8" s="8" t="s">
        <v>17</v>
      </c>
      <c r="C8" s="8" t="s">
        <v>11</v>
      </c>
      <c r="D8" s="8" t="s">
        <v>18</v>
      </c>
      <c r="E8" s="8" t="e" vm="1">
        <f ca="1">_xlfn.DISPIMG("ID_1A3259BD37344BB28D2782B4559468FD",1)</f>
        <v>#NAME?</v>
      </c>
      <c r="F8" s="9" t="s">
        <v>19</v>
      </c>
    </row>
    <row r="9" spans="1:6" ht="141" customHeight="1" x14ac:dyDescent="0.3">
      <c r="A9" s="7">
        <v>4</v>
      </c>
      <c r="B9" s="8" t="s">
        <v>20</v>
      </c>
      <c r="C9" s="8" t="s">
        <v>11</v>
      </c>
      <c r="D9" s="8" t="s">
        <v>21</v>
      </c>
      <c r="E9" s="8" t="e" vm="1">
        <f ca="1">_xlfn.DISPIMG("ID_89FAD14571424F0F8BC1B64D10C43D3F",1)</f>
        <v>#NAME?</v>
      </c>
      <c r="F9" s="9" t="s">
        <v>19</v>
      </c>
    </row>
    <row r="10" spans="1:6" ht="80" customHeight="1" x14ac:dyDescent="0.3">
      <c r="A10" s="7">
        <v>5</v>
      </c>
      <c r="B10" s="8" t="s">
        <v>22</v>
      </c>
      <c r="C10" s="8" t="s">
        <v>23</v>
      </c>
      <c r="D10" s="8" t="s">
        <v>24</v>
      </c>
      <c r="E10" s="8"/>
      <c r="F10" s="9" t="s">
        <v>25</v>
      </c>
    </row>
    <row r="11" spans="1:6" ht="152" customHeight="1" x14ac:dyDescent="0.3">
      <c r="A11" s="7">
        <v>6</v>
      </c>
      <c r="B11" s="8" t="s">
        <v>26</v>
      </c>
      <c r="C11" s="8" t="s">
        <v>11</v>
      </c>
      <c r="D11" s="8" t="s">
        <v>27</v>
      </c>
      <c r="E11" s="8" t="e" vm="1">
        <f ca="1">_xlfn.DISPIMG("ID_F76D7807CDD748E7B699E742531E1790",1)</f>
        <v>#NAME?</v>
      </c>
      <c r="F11" s="9" t="s">
        <v>28</v>
      </c>
    </row>
    <row r="12" spans="1:6" ht="96" customHeight="1" x14ac:dyDescent="0.3">
      <c r="A12" s="7">
        <v>7</v>
      </c>
      <c r="B12" s="8" t="s">
        <v>29</v>
      </c>
      <c r="C12" s="8" t="s">
        <v>11</v>
      </c>
      <c r="D12" s="8" t="s">
        <v>30</v>
      </c>
      <c r="E12" s="8" t="e" vm="1">
        <f ca="1">_xlfn.DISPIMG("ID_E0FEB54F30114CBCA9CE99E92639FBD5",1)</f>
        <v>#NAME?</v>
      </c>
      <c r="F12" s="9" t="s">
        <v>31</v>
      </c>
    </row>
    <row r="13" spans="1:6" ht="150" customHeight="1" x14ac:dyDescent="0.3">
      <c r="A13" s="7">
        <v>8</v>
      </c>
      <c r="B13" s="8" t="s">
        <v>32</v>
      </c>
      <c r="C13" s="8" t="s">
        <v>11</v>
      </c>
      <c r="D13" s="8" t="s">
        <v>33</v>
      </c>
      <c r="E13" s="8" t="e" vm="1">
        <f ca="1">_xlfn.DISPIMG("ID_C0109C36CD4F49E1B67A16125C990B5B",1)</f>
        <v>#NAME?</v>
      </c>
      <c r="F13" s="9" t="s">
        <v>34</v>
      </c>
    </row>
    <row r="14" spans="1:6" ht="142.05000000000001" customHeight="1" x14ac:dyDescent="0.3">
      <c r="A14" s="7">
        <v>9</v>
      </c>
      <c r="B14" s="10" t="s">
        <v>35</v>
      </c>
      <c r="C14" s="8" t="s">
        <v>11</v>
      </c>
      <c r="D14" s="11" t="s">
        <v>36</v>
      </c>
      <c r="E14" s="11" t="e" vm="1">
        <f ca="1">_xlfn.DISPIMG("ID_1A25D994B9D84356AEAEE95C28E7DB18",1)</f>
        <v>#NAME?</v>
      </c>
      <c r="F14" s="9" t="s">
        <v>37</v>
      </c>
    </row>
    <row r="15" spans="1:6" ht="117" customHeight="1" x14ac:dyDescent="0.3">
      <c r="A15" s="7">
        <v>10</v>
      </c>
      <c r="B15" s="12" t="s">
        <v>38</v>
      </c>
      <c r="C15" s="13" t="s">
        <v>11</v>
      </c>
      <c r="D15" s="12" t="s">
        <v>39</v>
      </c>
      <c r="E15" s="14"/>
      <c r="F15" s="9" t="s">
        <v>40</v>
      </c>
    </row>
    <row r="16" spans="1:6" ht="148.05000000000001" customHeight="1" x14ac:dyDescent="0.3">
      <c r="A16" s="7">
        <v>11</v>
      </c>
      <c r="B16" s="15" t="s">
        <v>41</v>
      </c>
      <c r="C16" s="16" t="s">
        <v>11</v>
      </c>
      <c r="D16" s="15" t="s">
        <v>42</v>
      </c>
      <c r="E16" s="17" t="e" vm="1">
        <f ca="1">_xlfn.DISPIMG("ID_7C91485531D2407BAB3CBCCDBCA4D11F",1)</f>
        <v>#NAME?</v>
      </c>
      <c r="F16" s="9" t="s">
        <v>43</v>
      </c>
    </row>
    <row r="17" spans="1:6" ht="45" x14ac:dyDescent="0.3">
      <c r="A17" s="7">
        <v>12</v>
      </c>
      <c r="B17" s="15" t="s">
        <v>44</v>
      </c>
      <c r="C17" s="16" t="s">
        <v>11</v>
      </c>
      <c r="D17" s="15" t="s">
        <v>45</v>
      </c>
      <c r="E17" s="17"/>
      <c r="F17" s="9" t="s">
        <v>3</v>
      </c>
    </row>
    <row r="18" spans="1:6" ht="87" customHeight="1" x14ac:dyDescent="0.3">
      <c r="A18" s="7">
        <v>13</v>
      </c>
      <c r="B18" s="14" t="s">
        <v>46</v>
      </c>
      <c r="C18" s="8" t="s">
        <v>47</v>
      </c>
      <c r="D18" s="14" t="s">
        <v>48</v>
      </c>
      <c r="E18" s="8"/>
      <c r="F18" s="9" t="s">
        <v>49</v>
      </c>
    </row>
    <row r="19" spans="1:6" ht="123.75" x14ac:dyDescent="0.3">
      <c r="A19" s="7">
        <v>14</v>
      </c>
      <c r="B19" s="18" t="s">
        <v>50</v>
      </c>
      <c r="C19" s="8" t="s">
        <v>47</v>
      </c>
      <c r="D19" s="19" t="s">
        <v>51</v>
      </c>
      <c r="E19" s="19" t="e" vm="1">
        <f ca="1">_xlfn.DISPIMG("ID_E03E021488504BB298C92FE76CF078AD",1)</f>
        <v>#NAME?</v>
      </c>
      <c r="F19" s="9" t="s">
        <v>52</v>
      </c>
    </row>
    <row r="20" spans="1:6" ht="133.05000000000001" customHeight="1" x14ac:dyDescent="0.3">
      <c r="A20" s="7">
        <v>15</v>
      </c>
      <c r="B20" s="19" t="s">
        <v>53</v>
      </c>
      <c r="C20" s="8" t="s">
        <v>47</v>
      </c>
      <c r="D20" s="19" t="s">
        <v>54</v>
      </c>
      <c r="E20" s="19" t="e" vm="1">
        <f ca="1">_xlfn.DISPIMG("ID_3E6D0327826F479CBE1CCBAE02F9CE87",1)</f>
        <v>#NAME?</v>
      </c>
      <c r="F20" s="9" t="s">
        <v>55</v>
      </c>
    </row>
    <row r="21" spans="1:6" ht="97.05" customHeight="1" x14ac:dyDescent="0.3">
      <c r="A21" s="7">
        <v>16</v>
      </c>
      <c r="B21" s="18" t="s">
        <v>56</v>
      </c>
      <c r="C21" s="8" t="s">
        <v>47</v>
      </c>
      <c r="D21" s="19" t="s">
        <v>57</v>
      </c>
      <c r="E21" s="8"/>
      <c r="F21" s="9" t="s">
        <v>58</v>
      </c>
    </row>
    <row r="22" spans="1:6" ht="90" customHeight="1" x14ac:dyDescent="0.3">
      <c r="A22" s="7">
        <v>17</v>
      </c>
      <c r="B22" s="19" t="s">
        <v>59</v>
      </c>
      <c r="C22" s="8" t="s">
        <v>47</v>
      </c>
      <c r="D22" s="19" t="s">
        <v>60</v>
      </c>
      <c r="E22" s="8"/>
      <c r="F22" s="9" t="s">
        <v>61</v>
      </c>
    </row>
    <row r="23" spans="1:6" ht="112.9" customHeight="1" x14ac:dyDescent="0.3">
      <c r="A23" s="7">
        <v>18</v>
      </c>
      <c r="B23" s="19" t="s">
        <v>62</v>
      </c>
      <c r="C23" s="8" t="s">
        <v>47</v>
      </c>
      <c r="D23" s="19" t="s">
        <v>63</v>
      </c>
      <c r="E23" s="19" t="e" vm="1">
        <f ca="1">_xlfn.DISPIMG("ID_5677CBB880384290B0CD3E4B68C9AFC4",1)</f>
        <v>#NAME?</v>
      </c>
      <c r="F23" s="9" t="s">
        <v>64</v>
      </c>
    </row>
    <row r="24" spans="1:6" ht="94.05" customHeight="1" x14ac:dyDescent="0.3">
      <c r="A24" s="7">
        <v>19</v>
      </c>
      <c r="B24" s="20" t="s">
        <v>65</v>
      </c>
      <c r="C24" s="21" t="s">
        <v>47</v>
      </c>
      <c r="D24" s="20" t="s">
        <v>66</v>
      </c>
      <c r="E24" s="22" t="e" vm="1">
        <f ca="1">_xlfn.DISPIMG("ID_8E4806E580D54FB6AE344A5490264621",1)</f>
        <v>#NAME?</v>
      </c>
      <c r="F24" s="9" t="s">
        <v>67</v>
      </c>
    </row>
    <row r="25" spans="1:6" ht="78.75" x14ac:dyDescent="0.3">
      <c r="A25" s="7">
        <v>20</v>
      </c>
      <c r="B25" s="20" t="s">
        <v>68</v>
      </c>
      <c r="C25" s="8" t="s">
        <v>47</v>
      </c>
      <c r="D25" s="20" t="s">
        <v>69</v>
      </c>
      <c r="E25" s="23" t="e" vm="1">
        <f ca="1">_xlfn.DISPIMG("ID_F3DE33151EB84D1DA5F8E6E7F57126FD",1)</f>
        <v>#NAME?</v>
      </c>
      <c r="F25" s="9" t="s">
        <v>67</v>
      </c>
    </row>
    <row r="26" spans="1:6" ht="67.5" x14ac:dyDescent="0.3">
      <c r="A26" s="7">
        <v>21</v>
      </c>
      <c r="B26" s="20" t="s">
        <v>70</v>
      </c>
      <c r="C26" s="8" t="s">
        <v>47</v>
      </c>
      <c r="D26" s="20" t="s">
        <v>71</v>
      </c>
      <c r="E26" s="23" t="e" vm="1">
        <f ca="1">_xlfn.DISPIMG("ID_BF10D6D9087240CDB3431F6174365B9D",1)</f>
        <v>#NAME?</v>
      </c>
      <c r="F26" s="9" t="s">
        <v>67</v>
      </c>
    </row>
    <row r="27" spans="1:6" ht="99" customHeight="1" x14ac:dyDescent="0.3">
      <c r="A27" s="7">
        <v>22</v>
      </c>
      <c r="B27" s="19" t="s">
        <v>72</v>
      </c>
      <c r="C27" s="8" t="s">
        <v>47</v>
      </c>
      <c r="D27" s="19" t="s">
        <v>73</v>
      </c>
      <c r="E27" s="19" t="e" vm="1">
        <f ca="1">_xlfn.DISPIMG("ID_1167BE8372EE4D38BB23DA19AA5F5F8E",1)</f>
        <v>#NAME?</v>
      </c>
      <c r="F27" s="9" t="s">
        <v>74</v>
      </c>
    </row>
    <row r="28" spans="1:6" ht="56.25" x14ac:dyDescent="0.3">
      <c r="A28" s="7">
        <v>23</v>
      </c>
      <c r="B28" s="17" t="s">
        <v>75</v>
      </c>
      <c r="C28" s="8" t="s">
        <v>47</v>
      </c>
      <c r="D28" s="17" t="s">
        <v>76</v>
      </c>
      <c r="E28" s="24" t="e" vm="1">
        <f ca="1">_xlfn.DISPIMG("ID_A15B727CB6D74344AA46553CC820A072",1)</f>
        <v>#NAME?</v>
      </c>
      <c r="F28" s="9" t="s">
        <v>77</v>
      </c>
    </row>
    <row r="29" spans="1:6" ht="135" x14ac:dyDescent="0.3">
      <c r="A29" s="7">
        <v>24</v>
      </c>
      <c r="B29" s="17" t="s">
        <v>78</v>
      </c>
      <c r="C29" s="8" t="s">
        <v>47</v>
      </c>
      <c r="D29" s="17" t="s">
        <v>79</v>
      </c>
      <c r="E29" s="24" t="e" vm="1">
        <f ca="1">_xlfn.DISPIMG("ID_7C7C372510A548CE8E4C96C591926A7F",1)</f>
        <v>#NAME?</v>
      </c>
      <c r="F29" s="25" t="s">
        <v>80</v>
      </c>
    </row>
    <row r="30" spans="1:6" ht="67.5" x14ac:dyDescent="0.3">
      <c r="A30" s="7">
        <v>25</v>
      </c>
      <c r="B30" s="17" t="s">
        <v>81</v>
      </c>
      <c r="C30" s="8" t="s">
        <v>47</v>
      </c>
      <c r="D30" s="17" t="s">
        <v>82</v>
      </c>
      <c r="E30" s="24" t="e" vm="1">
        <f ca="1">_xlfn.DISPIMG("ID_B0B2AE4469CA4B2683966D823EA9C7A9",1)</f>
        <v>#NAME?</v>
      </c>
      <c r="F30" s="9" t="s">
        <v>83</v>
      </c>
    </row>
    <row r="31" spans="1:6" ht="176" customHeight="1" x14ac:dyDescent="0.3">
      <c r="A31" s="7">
        <v>26</v>
      </c>
      <c r="B31" s="17" t="s">
        <v>84</v>
      </c>
      <c r="C31" s="8" t="s">
        <v>47</v>
      </c>
      <c r="D31" s="17" t="s">
        <v>85</v>
      </c>
      <c r="E31" s="24" t="e" vm="1">
        <f ca="1">_xlfn.DISPIMG("ID_670811840E0142EFBB994B1121C37DEE",1)</f>
        <v>#NAME?</v>
      </c>
      <c r="F31" s="9" t="s">
        <v>86</v>
      </c>
    </row>
    <row r="32" spans="1:6" ht="124.05" customHeight="1" x14ac:dyDescent="0.3">
      <c r="A32" s="7">
        <v>27</v>
      </c>
      <c r="B32" s="17" t="s">
        <v>87</v>
      </c>
      <c r="C32" s="8" t="s">
        <v>47</v>
      </c>
      <c r="D32" s="17" t="s">
        <v>88</v>
      </c>
      <c r="E32" s="24" t="e" vm="1">
        <f ca="1">_xlfn.DISPIMG("ID_2BF364E9A5124434B9E0729E265CB141",1)</f>
        <v>#NAME?</v>
      </c>
      <c r="F32" s="9" t="s">
        <v>89</v>
      </c>
    </row>
    <row r="33" spans="1:6" ht="90" x14ac:dyDescent="0.3">
      <c r="A33" s="7">
        <v>28</v>
      </c>
      <c r="B33" s="15" t="s">
        <v>90</v>
      </c>
      <c r="C33" s="8" t="s">
        <v>47</v>
      </c>
      <c r="D33" s="17" t="s">
        <v>91</v>
      </c>
      <c r="E33" s="24" t="e" vm="1">
        <f ca="1">_xlfn.DISPIMG("ID_37F0E0E6073C4ABFBCE91717477792F9",1)</f>
        <v>#NAME?</v>
      </c>
      <c r="F33" s="9" t="s">
        <v>13</v>
      </c>
    </row>
    <row r="34" spans="1:6" ht="33.75" x14ac:dyDescent="0.3">
      <c r="A34" s="7">
        <v>29</v>
      </c>
      <c r="B34" s="17" t="s">
        <v>92</v>
      </c>
      <c r="C34" s="8" t="s">
        <v>47</v>
      </c>
      <c r="D34" s="16" t="s">
        <v>93</v>
      </c>
      <c r="E34" s="17" t="e" vm="1">
        <f ca="1">_xlfn.DISPIMG("ID_8EF6D94C2A544AEF87D0C35E67B94709",1)</f>
        <v>#NAME?</v>
      </c>
      <c r="F34" s="9" t="s">
        <v>94</v>
      </c>
    </row>
    <row r="35" spans="1:6" ht="136.05000000000001" customHeight="1" x14ac:dyDescent="0.3">
      <c r="A35" s="7">
        <v>30</v>
      </c>
      <c r="B35" s="15" t="s">
        <v>95</v>
      </c>
      <c r="C35" s="16" t="s">
        <v>47</v>
      </c>
      <c r="D35" s="15" t="s">
        <v>96</v>
      </c>
      <c r="E35" s="17" t="e" vm="1">
        <f ca="1">_xlfn.DISPIMG("ID_9E699F05738D467E9B34068A70B22336",1)</f>
        <v>#NAME?</v>
      </c>
      <c r="F35" s="9" t="s">
        <v>97</v>
      </c>
    </row>
    <row r="36" spans="1:6" ht="204" customHeight="1" x14ac:dyDescent="0.3">
      <c r="A36" s="7">
        <v>31</v>
      </c>
      <c r="B36" s="15" t="s">
        <v>98</v>
      </c>
      <c r="C36" s="16" t="s">
        <v>47</v>
      </c>
      <c r="D36" s="15" t="s">
        <v>99</v>
      </c>
      <c r="E36" s="17" t="e" vm="1">
        <f ca="1">_xlfn.DISPIMG("ID_ACD270FD594544EABD6E26C7AD04D1A2",1)</f>
        <v>#NAME?</v>
      </c>
      <c r="F36" s="9" t="s">
        <v>100</v>
      </c>
    </row>
    <row r="37" spans="1:6" ht="149" customHeight="1" x14ac:dyDescent="0.3">
      <c r="A37" s="7">
        <v>32</v>
      </c>
      <c r="B37" s="15" t="s">
        <v>101</v>
      </c>
      <c r="C37" s="16" t="s">
        <v>47</v>
      </c>
      <c r="D37" s="15" t="s">
        <v>102</v>
      </c>
      <c r="E37" s="17" t="e" vm="1">
        <f ca="1">_xlfn.DISPIMG("ID_2064EC1268CE496B901C3F7B4318CF30",1)</f>
        <v>#NAME?</v>
      </c>
      <c r="F37" s="9" t="s">
        <v>103</v>
      </c>
    </row>
    <row r="38" spans="1:6" ht="108" customHeight="1" x14ac:dyDescent="0.3">
      <c r="A38" s="7">
        <v>33</v>
      </c>
      <c r="B38" s="14" t="s">
        <v>104</v>
      </c>
      <c r="C38" s="8" t="s">
        <v>105</v>
      </c>
      <c r="D38" s="13" t="s">
        <v>106</v>
      </c>
      <c r="E38" s="8" t="e" vm="1">
        <f ca="1">_xlfn.DISPIMG("ID_FE1D02B0DB4F4952A7768BDFD3B85252",1)</f>
        <v>#NAME?</v>
      </c>
      <c r="F38" s="9" t="s">
        <v>13</v>
      </c>
    </row>
    <row r="39" spans="1:6" ht="54" customHeight="1" x14ac:dyDescent="0.3">
      <c r="A39" s="7">
        <v>34</v>
      </c>
      <c r="B39" s="11" t="s">
        <v>107</v>
      </c>
      <c r="C39" s="8" t="s">
        <v>105</v>
      </c>
      <c r="D39" s="11" t="s">
        <v>108</v>
      </c>
      <c r="E39" s="8"/>
      <c r="F39" s="9" t="s">
        <v>13</v>
      </c>
    </row>
    <row r="40" spans="1:6" ht="52.05" customHeight="1" x14ac:dyDescent="0.3">
      <c r="A40" s="7">
        <v>35</v>
      </c>
      <c r="B40" s="8" t="s">
        <v>109</v>
      </c>
      <c r="C40" s="8" t="s">
        <v>105</v>
      </c>
      <c r="D40" s="8" t="s">
        <v>110</v>
      </c>
      <c r="E40" s="8"/>
      <c r="F40" s="9" t="s">
        <v>13</v>
      </c>
    </row>
    <row r="41" spans="1:6" ht="87" customHeight="1" x14ac:dyDescent="0.3">
      <c r="A41" s="7">
        <v>36</v>
      </c>
      <c r="B41" s="17" t="s">
        <v>111</v>
      </c>
      <c r="C41" s="21" t="s">
        <v>23</v>
      </c>
      <c r="D41" s="17" t="s">
        <v>112</v>
      </c>
      <c r="E41" s="17" t="e" vm="1">
        <f ca="1">_xlfn.DISPIMG("ID_E79CE4D1B0474697BF1E3307A2DF418B",1)</f>
        <v>#NAME?</v>
      </c>
      <c r="F41" s="9" t="s">
        <v>113</v>
      </c>
    </row>
    <row r="42" spans="1:6" ht="56.25" x14ac:dyDescent="0.3">
      <c r="A42" s="7">
        <v>37</v>
      </c>
      <c r="B42" s="12" t="s">
        <v>114</v>
      </c>
      <c r="C42" s="8" t="s">
        <v>23</v>
      </c>
      <c r="D42" s="12" t="s">
        <v>115</v>
      </c>
      <c r="E42" s="14" t="e" vm="1">
        <f ca="1">_xlfn.DISPIMG("ID_61AAD7FEAEE14C0D95ADB0C3467615E7",1)</f>
        <v>#NAME?</v>
      </c>
      <c r="F42" s="9" t="s">
        <v>13</v>
      </c>
    </row>
    <row r="43" spans="1:6" ht="22.5" x14ac:dyDescent="0.3">
      <c r="A43" s="7">
        <v>38</v>
      </c>
      <c r="B43" s="17" t="s">
        <v>116</v>
      </c>
      <c r="C43" s="8" t="s">
        <v>23</v>
      </c>
      <c r="D43" s="16" t="s">
        <v>117</v>
      </c>
      <c r="E43" s="8"/>
      <c r="F43" s="9" t="s">
        <v>13</v>
      </c>
    </row>
    <row r="44" spans="1:6" ht="123.75" x14ac:dyDescent="0.3">
      <c r="A44" s="7">
        <v>39</v>
      </c>
      <c r="B44" s="15" t="s">
        <v>118</v>
      </c>
      <c r="C44" s="16" t="s">
        <v>119</v>
      </c>
      <c r="D44" s="15" t="s">
        <v>120</v>
      </c>
      <c r="E44" s="17" t="e" vm="1">
        <f ca="1">_xlfn.DISPIMG("ID_2DCDFCD818F04930AF5B58E10A54850B",1)</f>
        <v>#NAME?</v>
      </c>
      <c r="F44" s="9" t="s">
        <v>13</v>
      </c>
    </row>
    <row r="45" spans="1:6" ht="67.5" x14ac:dyDescent="0.3">
      <c r="A45" s="7">
        <v>40</v>
      </c>
      <c r="B45" s="15" t="s">
        <v>121</v>
      </c>
      <c r="C45" s="16" t="s">
        <v>119</v>
      </c>
      <c r="D45" s="15" t="s">
        <v>122</v>
      </c>
      <c r="E45" s="17"/>
      <c r="F45" s="9" t="s">
        <v>13</v>
      </c>
    </row>
    <row r="46" spans="1:6" ht="54" x14ac:dyDescent="0.3">
      <c r="A46" s="7">
        <v>41</v>
      </c>
      <c r="B46" s="8" t="s">
        <v>123</v>
      </c>
      <c r="C46" s="11" t="s">
        <v>119</v>
      </c>
      <c r="D46" s="11" t="s">
        <v>124</v>
      </c>
      <c r="E46" s="11" t="e" vm="1">
        <f ca="1">_xlfn.DISPIMG("ID_C2F05C63C9244F7A980F8FFCB64D8F00",1)</f>
        <v>#NAME?</v>
      </c>
      <c r="F46" s="9" t="s">
        <v>13</v>
      </c>
    </row>
    <row r="47" spans="1:6" ht="27" x14ac:dyDescent="0.3">
      <c r="A47" s="7">
        <v>42</v>
      </c>
      <c r="B47" s="8" t="s">
        <v>125</v>
      </c>
      <c r="C47" s="8" t="s">
        <v>23</v>
      </c>
      <c r="D47" s="11" t="s">
        <v>126</v>
      </c>
      <c r="E47" s="8"/>
      <c r="F47" s="9" t="s">
        <v>13</v>
      </c>
    </row>
    <row r="48" spans="1:6" ht="27" x14ac:dyDescent="0.3">
      <c r="A48" s="7">
        <v>43</v>
      </c>
      <c r="B48" s="8" t="s">
        <v>127</v>
      </c>
      <c r="C48" s="8" t="s">
        <v>23</v>
      </c>
      <c r="D48" s="11" t="s">
        <v>126</v>
      </c>
      <c r="E48" s="8"/>
      <c r="F48" s="9" t="s">
        <v>13</v>
      </c>
    </row>
    <row r="49" spans="1:6" ht="27" x14ac:dyDescent="0.3">
      <c r="A49" s="7">
        <v>44</v>
      </c>
      <c r="B49" s="8" t="s">
        <v>128</v>
      </c>
      <c r="C49" s="8" t="s">
        <v>23</v>
      </c>
      <c r="D49" s="11" t="s">
        <v>126</v>
      </c>
      <c r="E49" s="8"/>
      <c r="F49" s="9" t="s">
        <v>13</v>
      </c>
    </row>
    <row r="50" spans="1:6" ht="27" x14ac:dyDescent="0.3">
      <c r="A50" s="7">
        <v>45</v>
      </c>
      <c r="B50" s="8" t="s">
        <v>129</v>
      </c>
      <c r="C50" s="8" t="s">
        <v>23</v>
      </c>
      <c r="D50" s="11" t="s">
        <v>126</v>
      </c>
      <c r="E50" s="8"/>
      <c r="F50" s="9" t="s">
        <v>13</v>
      </c>
    </row>
    <row r="51" spans="1:6" ht="40.5" x14ac:dyDescent="0.3">
      <c r="A51" s="7">
        <v>46</v>
      </c>
      <c r="B51" s="11" t="s">
        <v>130</v>
      </c>
      <c r="C51" s="8" t="s">
        <v>23</v>
      </c>
      <c r="D51" s="8" t="s">
        <v>131</v>
      </c>
      <c r="E51" s="8"/>
      <c r="F51" s="9" t="s">
        <v>13</v>
      </c>
    </row>
    <row r="52" spans="1:6" ht="67.5" x14ac:dyDescent="0.3">
      <c r="A52" s="7">
        <v>47</v>
      </c>
      <c r="B52" s="8" t="s">
        <v>132</v>
      </c>
      <c r="C52" s="8" t="s">
        <v>11</v>
      </c>
      <c r="D52" s="8" t="s">
        <v>33</v>
      </c>
      <c r="E52" s="8" t="e" vm="1">
        <f ca="1">_xlfn.DISPIMG("ID_C0109C36CD4F49E1B67A16125C990B5B",1)</f>
        <v>#NAME?</v>
      </c>
      <c r="F52" s="46" t="s">
        <v>216</v>
      </c>
    </row>
    <row r="53" spans="1:6" ht="316.89999999999998" customHeight="1" x14ac:dyDescent="0.3">
      <c r="A53" s="7">
        <v>51</v>
      </c>
      <c r="B53" s="26" t="s">
        <v>133</v>
      </c>
      <c r="C53" s="8" t="s">
        <v>11</v>
      </c>
      <c r="D53" s="26" t="s">
        <v>134</v>
      </c>
      <c r="E53" s="17" t="e" vm="1">
        <f ca="1">_xlfn.DISPIMG("ID_1E6046AC629C4D5CA2BBA78D1F104481",1)</f>
        <v>#NAME?</v>
      </c>
      <c r="F53" s="9" t="s">
        <v>135</v>
      </c>
    </row>
    <row r="54" spans="1:6" ht="270" x14ac:dyDescent="0.3">
      <c r="A54" s="7">
        <v>52</v>
      </c>
      <c r="B54" s="26" t="s">
        <v>136</v>
      </c>
      <c r="C54" s="8" t="s">
        <v>11</v>
      </c>
      <c r="D54" s="26" t="s">
        <v>137</v>
      </c>
      <c r="E54" s="8"/>
      <c r="F54" s="9" t="s">
        <v>138</v>
      </c>
    </row>
    <row r="55" spans="1:6" ht="121.5" x14ac:dyDescent="0.3">
      <c r="A55" s="7">
        <v>53</v>
      </c>
      <c r="B55" s="27" t="s">
        <v>139</v>
      </c>
      <c r="C55" s="8" t="s">
        <v>47</v>
      </c>
      <c r="D55" s="11" t="s">
        <v>140</v>
      </c>
      <c r="E55" s="14" t="e" vm="1">
        <f ca="1">_xlfn.DISPIMG("ID_6C3E83F7B77348F28ED6DC66B6C9F259",1)</f>
        <v>#NAME?</v>
      </c>
      <c r="F55" s="28" t="s">
        <v>141</v>
      </c>
    </row>
    <row r="56" spans="1:6" ht="105" customHeight="1" x14ac:dyDescent="0.3">
      <c r="A56" s="7">
        <v>54</v>
      </c>
      <c r="B56" s="11" t="s">
        <v>46</v>
      </c>
      <c r="C56" s="8" t="s">
        <v>47</v>
      </c>
      <c r="D56" s="11" t="s">
        <v>48</v>
      </c>
      <c r="E56" s="8"/>
      <c r="F56" s="9" t="s">
        <v>142</v>
      </c>
    </row>
    <row r="57" spans="1:6" ht="121.5" x14ac:dyDescent="0.3">
      <c r="A57" s="7">
        <v>55</v>
      </c>
      <c r="B57" s="11" t="s">
        <v>143</v>
      </c>
      <c r="C57" s="8" t="s">
        <v>47</v>
      </c>
      <c r="D57" s="11" t="s">
        <v>144</v>
      </c>
      <c r="E57" s="14" t="e" vm="1">
        <f ca="1">_xlfn.DISPIMG("ID_40263A1523A546F4B66196A5FD679B87",1)</f>
        <v>#NAME?</v>
      </c>
      <c r="F57" s="9" t="s">
        <v>145</v>
      </c>
    </row>
    <row r="58" spans="1:6" ht="256.5" x14ac:dyDescent="0.3">
      <c r="A58" s="7">
        <v>56</v>
      </c>
      <c r="B58" s="26" t="s">
        <v>146</v>
      </c>
      <c r="C58" s="8" t="s">
        <v>47</v>
      </c>
      <c r="D58" s="26" t="s">
        <v>147</v>
      </c>
      <c r="E58" s="17" t="e" vm="1">
        <f ca="1">_xlfn.DISPIMG("ID_6D83C9BAF9FB4D6FAC392DF2980C0849",1)</f>
        <v>#NAME?</v>
      </c>
      <c r="F58" s="9" t="s">
        <v>148</v>
      </c>
    </row>
    <row r="59" spans="1:6" ht="283.5" x14ac:dyDescent="0.3">
      <c r="A59" s="7">
        <v>57</v>
      </c>
      <c r="B59" s="26" t="s">
        <v>149</v>
      </c>
      <c r="C59" s="8" t="s">
        <v>47</v>
      </c>
      <c r="D59" s="26" t="s">
        <v>150</v>
      </c>
      <c r="E59" s="17" t="e" vm="1">
        <f ca="1">_xlfn.DISPIMG("ID_1FDC830812424204AF62DB6D7BA0A543",1)</f>
        <v>#NAME?</v>
      </c>
      <c r="F59" s="9" t="s">
        <v>151</v>
      </c>
    </row>
    <row r="60" spans="1:6" ht="202.5" x14ac:dyDescent="0.3">
      <c r="A60" s="7">
        <v>58</v>
      </c>
      <c r="B60" s="26" t="s">
        <v>152</v>
      </c>
      <c r="C60" s="8" t="s">
        <v>47</v>
      </c>
      <c r="D60" s="26" t="s">
        <v>153</v>
      </c>
      <c r="E60" s="17" t="e" vm="1">
        <f ca="1">_xlfn.DISPIMG("ID_2B9AE6F9E9704D52AD00163008F08381",1)</f>
        <v>#NAME?</v>
      </c>
      <c r="F60" s="9" t="s">
        <v>154</v>
      </c>
    </row>
    <row r="61" spans="1:6" ht="121.5" x14ac:dyDescent="0.3">
      <c r="A61" s="7">
        <v>59</v>
      </c>
      <c r="B61" s="11" t="s">
        <v>155</v>
      </c>
      <c r="C61" s="8" t="s">
        <v>105</v>
      </c>
      <c r="D61" s="29" t="s">
        <v>106</v>
      </c>
      <c r="E61" s="8" t="e" vm="1">
        <f ca="1">_xlfn.DISPIMG("ID_FE1D02B0DB4F4952A7768BDFD3B85252",1)</f>
        <v>#NAME?</v>
      </c>
      <c r="F61" s="9" t="s">
        <v>13</v>
      </c>
    </row>
    <row r="62" spans="1:6" ht="27" x14ac:dyDescent="0.3">
      <c r="A62" s="7">
        <v>60</v>
      </c>
      <c r="B62" s="11" t="s">
        <v>107</v>
      </c>
      <c r="C62" s="8" t="s">
        <v>105</v>
      </c>
      <c r="D62" s="11" t="s">
        <v>108</v>
      </c>
      <c r="E62" s="8"/>
      <c r="F62" s="9" t="s">
        <v>13</v>
      </c>
    </row>
    <row r="63" spans="1:6" ht="40.5" x14ac:dyDescent="0.3">
      <c r="A63" s="7">
        <v>61</v>
      </c>
      <c r="B63" s="8" t="s">
        <v>109</v>
      </c>
      <c r="C63" s="8" t="s">
        <v>105</v>
      </c>
      <c r="D63" s="8" t="s">
        <v>110</v>
      </c>
      <c r="E63" s="8"/>
      <c r="F63" s="9" t="s">
        <v>156</v>
      </c>
    </row>
    <row r="64" spans="1:6" ht="108" x14ac:dyDescent="0.3">
      <c r="A64" s="7">
        <v>62</v>
      </c>
      <c r="B64" s="11" t="s">
        <v>111</v>
      </c>
      <c r="C64" s="8" t="s">
        <v>23</v>
      </c>
      <c r="D64" s="11" t="s">
        <v>112</v>
      </c>
      <c r="E64" s="14" t="e" vm="1">
        <f ca="1">_xlfn.DISPIMG("ID_E79CE4D1B0474697BF1E3307A2DF418B",1)</f>
        <v>#NAME?</v>
      </c>
      <c r="F64" s="9" t="s">
        <v>113</v>
      </c>
    </row>
    <row r="65" spans="1:6" ht="81" x14ac:dyDescent="0.3">
      <c r="A65" s="7">
        <v>63</v>
      </c>
      <c r="B65" s="27" t="s">
        <v>114</v>
      </c>
      <c r="C65" s="8" t="s">
        <v>23</v>
      </c>
      <c r="D65" s="27" t="s">
        <v>115</v>
      </c>
      <c r="E65" s="14" t="e" vm="1">
        <f ca="1">_xlfn.DISPIMG("ID_61AAD7FEAEE14C0D95ADB0C3467615E7",1)</f>
        <v>#NAME?</v>
      </c>
      <c r="F65" s="9" t="s">
        <v>13</v>
      </c>
    </row>
    <row r="66" spans="1:6" ht="27" x14ac:dyDescent="0.3">
      <c r="A66" s="7">
        <v>64</v>
      </c>
      <c r="B66" s="30" t="s">
        <v>116</v>
      </c>
      <c r="C66" s="8" t="s">
        <v>23</v>
      </c>
      <c r="D66" s="31" t="s">
        <v>117</v>
      </c>
      <c r="E66" s="8"/>
      <c r="F66" s="9" t="s">
        <v>13</v>
      </c>
    </row>
    <row r="67" spans="1:6" ht="189" x14ac:dyDescent="0.3">
      <c r="A67" s="7">
        <v>65</v>
      </c>
      <c r="B67" s="26" t="s">
        <v>118</v>
      </c>
      <c r="C67" s="8" t="s">
        <v>23</v>
      </c>
      <c r="D67" s="26" t="s">
        <v>120</v>
      </c>
      <c r="E67" s="17" t="e" vm="1">
        <f ca="1">_xlfn.DISPIMG("ID_2DCDFCD818F04930AF5B58E10A54850B",1)</f>
        <v>#NAME?</v>
      </c>
      <c r="F67" s="9" t="s">
        <v>13</v>
      </c>
    </row>
    <row r="68" spans="1:6" ht="135" x14ac:dyDescent="0.3">
      <c r="A68" s="7">
        <v>66</v>
      </c>
      <c r="B68" s="26" t="s">
        <v>157</v>
      </c>
      <c r="C68" s="8" t="s">
        <v>23</v>
      </c>
      <c r="D68" s="26" t="s">
        <v>158</v>
      </c>
      <c r="E68" s="17" t="e" vm="1">
        <f ca="1">_xlfn.DISPIMG("ID_29CC7285F69346239AA0FAE32C3F12C5",1)</f>
        <v>#NAME?</v>
      </c>
      <c r="F68" s="9" t="s">
        <v>13</v>
      </c>
    </row>
    <row r="69" spans="1:6" ht="54" x14ac:dyDescent="0.3">
      <c r="A69" s="7">
        <v>67</v>
      </c>
      <c r="B69" s="8" t="s">
        <v>123</v>
      </c>
      <c r="C69" s="8" t="s">
        <v>23</v>
      </c>
      <c r="D69" s="11" t="s">
        <v>124</v>
      </c>
      <c r="E69" s="8"/>
      <c r="F69" s="9" t="s">
        <v>13</v>
      </c>
    </row>
    <row r="70" spans="1:6" ht="27" x14ac:dyDescent="0.3">
      <c r="A70" s="7">
        <v>68</v>
      </c>
      <c r="B70" s="8" t="s">
        <v>125</v>
      </c>
      <c r="C70" s="8" t="s">
        <v>23</v>
      </c>
      <c r="D70" s="11" t="s">
        <v>126</v>
      </c>
      <c r="E70" s="8"/>
      <c r="F70" s="9" t="s">
        <v>13</v>
      </c>
    </row>
    <row r="71" spans="1:6" ht="27" x14ac:dyDescent="0.3">
      <c r="A71" s="7">
        <v>69</v>
      </c>
      <c r="B71" s="8" t="s">
        <v>127</v>
      </c>
      <c r="C71" s="8" t="s">
        <v>23</v>
      </c>
      <c r="D71" s="11" t="s">
        <v>126</v>
      </c>
      <c r="E71" s="8"/>
      <c r="F71" s="9" t="s">
        <v>13</v>
      </c>
    </row>
    <row r="72" spans="1:6" ht="27" x14ac:dyDescent="0.3">
      <c r="A72" s="7">
        <v>70</v>
      </c>
      <c r="B72" s="8" t="s">
        <v>128</v>
      </c>
      <c r="C72" s="8" t="s">
        <v>23</v>
      </c>
      <c r="D72" s="11" t="s">
        <v>126</v>
      </c>
      <c r="E72" s="8"/>
      <c r="F72" s="9" t="s">
        <v>13</v>
      </c>
    </row>
    <row r="73" spans="1:6" ht="27" x14ac:dyDescent="0.3">
      <c r="A73" s="7">
        <v>71</v>
      </c>
      <c r="B73" s="8" t="s">
        <v>129</v>
      </c>
      <c r="C73" s="8" t="s">
        <v>23</v>
      </c>
      <c r="D73" s="11" t="s">
        <v>126</v>
      </c>
      <c r="E73" s="8"/>
      <c r="F73" s="9" t="s">
        <v>13</v>
      </c>
    </row>
    <row r="74" spans="1:6" ht="40.5" x14ac:dyDescent="0.3">
      <c r="A74" s="7">
        <v>72</v>
      </c>
      <c r="B74" s="11" t="s">
        <v>130</v>
      </c>
      <c r="C74" s="8" t="s">
        <v>23</v>
      </c>
      <c r="D74" s="8" t="s">
        <v>131</v>
      </c>
      <c r="E74" s="8"/>
      <c r="F74" s="9" t="s">
        <v>13</v>
      </c>
    </row>
    <row r="75" spans="1:6" ht="54" x14ac:dyDescent="0.3">
      <c r="A75" s="7">
        <v>73</v>
      </c>
      <c r="B75" s="8" t="s">
        <v>159</v>
      </c>
      <c r="C75" s="8" t="s">
        <v>11</v>
      </c>
      <c r="D75" s="8" t="s">
        <v>160</v>
      </c>
      <c r="E75" s="8"/>
      <c r="F75" s="9" t="s">
        <v>161</v>
      </c>
    </row>
    <row r="76" spans="1:6" ht="27" x14ac:dyDescent="0.3">
      <c r="A76" s="7">
        <v>74</v>
      </c>
      <c r="B76" s="8" t="s">
        <v>162</v>
      </c>
      <c r="C76" s="8" t="s">
        <v>11</v>
      </c>
      <c r="D76" s="8"/>
      <c r="E76" s="8"/>
      <c r="F76" s="9" t="s">
        <v>13</v>
      </c>
    </row>
    <row r="77" spans="1:6" ht="27" x14ac:dyDescent="0.3">
      <c r="A77" s="7">
        <v>75</v>
      </c>
      <c r="B77" s="8" t="s">
        <v>163</v>
      </c>
      <c r="C77" s="8" t="s">
        <v>11</v>
      </c>
      <c r="D77" s="8"/>
      <c r="E77" s="8"/>
      <c r="F77" s="9" t="s">
        <v>13</v>
      </c>
    </row>
    <row r="78" spans="1:6" ht="27" x14ac:dyDescent="0.3">
      <c r="A78" s="7">
        <v>76</v>
      </c>
      <c r="B78" s="8" t="s">
        <v>164</v>
      </c>
      <c r="C78" s="8" t="s">
        <v>11</v>
      </c>
      <c r="D78" s="8"/>
      <c r="E78" s="8"/>
      <c r="F78" s="9" t="s">
        <v>13</v>
      </c>
    </row>
    <row r="79" spans="1:6" ht="54" x14ac:dyDescent="0.3">
      <c r="A79" s="7">
        <v>77</v>
      </c>
      <c r="B79" s="8" t="s">
        <v>165</v>
      </c>
      <c r="C79" s="8" t="s">
        <v>11</v>
      </c>
      <c r="D79" s="8" t="s">
        <v>166</v>
      </c>
      <c r="E79" s="8"/>
      <c r="F79" s="9" t="s">
        <v>167</v>
      </c>
    </row>
    <row r="80" spans="1:6" ht="83.65" customHeight="1" x14ac:dyDescent="0.3">
      <c r="A80" s="7">
        <v>78</v>
      </c>
      <c r="B80" s="8" t="s">
        <v>168</v>
      </c>
      <c r="C80" s="8"/>
      <c r="D80" s="8"/>
      <c r="E80" s="8"/>
      <c r="F80" s="9" t="s">
        <v>169</v>
      </c>
    </row>
    <row r="81" spans="1:6" ht="94.5" x14ac:dyDescent="0.3">
      <c r="A81" s="7">
        <v>83</v>
      </c>
      <c r="B81" s="21" t="s">
        <v>170</v>
      </c>
      <c r="C81" s="32" t="s">
        <v>171</v>
      </c>
      <c r="D81" s="33" t="s">
        <v>172</v>
      </c>
      <c r="E81" s="34"/>
      <c r="F81" s="9" t="s">
        <v>156</v>
      </c>
    </row>
    <row r="82" spans="1:6" ht="54" x14ac:dyDescent="0.3">
      <c r="A82" s="7">
        <v>84</v>
      </c>
      <c r="B82" s="21" t="s">
        <v>173</v>
      </c>
      <c r="C82" s="32" t="s">
        <v>171</v>
      </c>
      <c r="D82" s="33" t="s">
        <v>172</v>
      </c>
      <c r="E82" s="34"/>
      <c r="F82" s="9" t="s">
        <v>13</v>
      </c>
    </row>
    <row r="83" spans="1:6" ht="54" x14ac:dyDescent="0.3">
      <c r="A83" s="7">
        <v>85</v>
      </c>
      <c r="B83" s="21" t="s">
        <v>174</v>
      </c>
      <c r="C83" s="32" t="s">
        <v>171</v>
      </c>
      <c r="D83" s="33" t="s">
        <v>172</v>
      </c>
      <c r="E83" s="34"/>
      <c r="F83" s="9" t="s">
        <v>13</v>
      </c>
    </row>
    <row r="84" spans="1:6" ht="54" x14ac:dyDescent="0.3">
      <c r="A84" s="7">
        <v>86</v>
      </c>
      <c r="B84" s="21" t="s">
        <v>175</v>
      </c>
      <c r="C84" s="32" t="s">
        <v>171</v>
      </c>
      <c r="D84" s="33" t="s">
        <v>172</v>
      </c>
      <c r="E84" s="34"/>
      <c r="F84" s="9" t="s">
        <v>13</v>
      </c>
    </row>
    <row r="85" spans="1:6" ht="54" x14ac:dyDescent="0.3">
      <c r="A85" s="7">
        <v>87</v>
      </c>
      <c r="B85" s="21" t="s">
        <v>176</v>
      </c>
      <c r="C85" s="32" t="s">
        <v>171</v>
      </c>
      <c r="D85" s="33" t="s">
        <v>172</v>
      </c>
      <c r="E85" s="31"/>
      <c r="F85" s="9" t="s">
        <v>13</v>
      </c>
    </row>
    <row r="86" spans="1:6" ht="54" x14ac:dyDescent="0.3">
      <c r="A86" s="7">
        <v>88</v>
      </c>
      <c r="B86" s="21" t="s">
        <v>177</v>
      </c>
      <c r="C86" s="32" t="s">
        <v>171</v>
      </c>
      <c r="D86" s="33" t="s">
        <v>172</v>
      </c>
      <c r="E86" s="31"/>
      <c r="F86" s="9" t="s">
        <v>13</v>
      </c>
    </row>
    <row r="87" spans="1:6" ht="67.5" x14ac:dyDescent="0.3">
      <c r="A87" s="7">
        <v>89</v>
      </c>
      <c r="B87" s="21" t="s">
        <v>178</v>
      </c>
      <c r="C87" s="32" t="s">
        <v>171</v>
      </c>
      <c r="D87" s="33" t="s">
        <v>172</v>
      </c>
      <c r="E87" s="35"/>
      <c r="F87" s="9" t="s">
        <v>13</v>
      </c>
    </row>
    <row r="88" spans="1:6" ht="40.5" x14ac:dyDescent="0.3">
      <c r="A88" s="7">
        <v>90</v>
      </c>
      <c r="B88" s="21" t="s">
        <v>179</v>
      </c>
      <c r="C88" s="32" t="s">
        <v>171</v>
      </c>
      <c r="D88" s="33" t="s">
        <v>172</v>
      </c>
      <c r="E88" s="35"/>
      <c r="F88" s="9" t="s">
        <v>13</v>
      </c>
    </row>
    <row r="89" spans="1:6" ht="54" x14ac:dyDescent="0.3">
      <c r="A89" s="7">
        <v>91</v>
      </c>
      <c r="B89" s="21" t="s">
        <v>180</v>
      </c>
      <c r="C89" s="32" t="s">
        <v>171</v>
      </c>
      <c r="D89" s="33" t="s">
        <v>172</v>
      </c>
      <c r="E89" s="34"/>
      <c r="F89" s="9" t="s">
        <v>13</v>
      </c>
    </row>
    <row r="90" spans="1:6" ht="27" x14ac:dyDescent="0.3">
      <c r="A90" s="7">
        <v>92</v>
      </c>
      <c r="B90" s="21" t="s">
        <v>181</v>
      </c>
      <c r="C90" s="32" t="s">
        <v>171</v>
      </c>
      <c r="D90" s="33" t="s">
        <v>172</v>
      </c>
      <c r="E90" s="34"/>
      <c r="F90" s="9" t="s">
        <v>13</v>
      </c>
    </row>
    <row r="91" spans="1:6" ht="67.5" x14ac:dyDescent="0.3">
      <c r="A91" s="7">
        <v>93</v>
      </c>
      <c r="B91" s="21" t="s">
        <v>182</v>
      </c>
      <c r="C91" s="32" t="s">
        <v>171</v>
      </c>
      <c r="D91" s="33" t="s">
        <v>172</v>
      </c>
      <c r="E91" s="34"/>
      <c r="F91" s="9" t="s">
        <v>13</v>
      </c>
    </row>
    <row r="92" spans="1:6" ht="67.5" x14ac:dyDescent="0.3">
      <c r="A92" s="7">
        <v>94</v>
      </c>
      <c r="B92" s="21" t="s">
        <v>183</v>
      </c>
      <c r="C92" s="32" t="s">
        <v>171</v>
      </c>
      <c r="D92" s="33" t="s">
        <v>172</v>
      </c>
      <c r="E92" s="34"/>
      <c r="F92" s="9" t="s">
        <v>13</v>
      </c>
    </row>
    <row r="93" spans="1:6" ht="54" x14ac:dyDescent="0.3">
      <c r="A93" s="7">
        <v>95</v>
      </c>
      <c r="B93" s="21" t="s">
        <v>184</v>
      </c>
      <c r="C93" s="32" t="s">
        <v>171</v>
      </c>
      <c r="D93" s="33" t="s">
        <v>172</v>
      </c>
      <c r="E93" s="34"/>
      <c r="F93" s="9" t="s">
        <v>13</v>
      </c>
    </row>
    <row r="94" spans="1:6" ht="54" x14ac:dyDescent="0.3">
      <c r="A94" s="7">
        <v>96</v>
      </c>
      <c r="B94" s="21" t="s">
        <v>185</v>
      </c>
      <c r="C94" s="32" t="s">
        <v>171</v>
      </c>
      <c r="D94" s="33" t="s">
        <v>172</v>
      </c>
      <c r="E94" s="34"/>
      <c r="F94" s="9" t="s">
        <v>13</v>
      </c>
    </row>
    <row r="95" spans="1:6" ht="54" x14ac:dyDescent="0.3">
      <c r="A95" s="7">
        <v>97</v>
      </c>
      <c r="B95" s="21" t="s">
        <v>186</v>
      </c>
      <c r="C95" s="32" t="s">
        <v>171</v>
      </c>
      <c r="D95" s="33" t="s">
        <v>172</v>
      </c>
      <c r="E95" s="31"/>
      <c r="F95" s="9" t="s">
        <v>13</v>
      </c>
    </row>
    <row r="96" spans="1:6" ht="67.5" x14ac:dyDescent="0.3">
      <c r="A96" s="7">
        <v>98</v>
      </c>
      <c r="B96" s="21" t="s">
        <v>187</v>
      </c>
      <c r="C96" s="32" t="s">
        <v>171</v>
      </c>
      <c r="D96" s="33" t="s">
        <v>172</v>
      </c>
      <c r="E96" s="31"/>
      <c r="F96" s="9" t="s">
        <v>13</v>
      </c>
    </row>
    <row r="97" spans="1:6" ht="27" x14ac:dyDescent="0.3">
      <c r="A97" s="7">
        <v>99</v>
      </c>
      <c r="B97" s="21" t="s">
        <v>188</v>
      </c>
      <c r="C97" s="32" t="s">
        <v>189</v>
      </c>
      <c r="D97" s="33" t="s">
        <v>172</v>
      </c>
      <c r="E97" s="31"/>
      <c r="F97" s="9" t="s">
        <v>13</v>
      </c>
    </row>
    <row r="98" spans="1:6" ht="27" x14ac:dyDescent="0.3">
      <c r="A98" s="7">
        <v>100</v>
      </c>
      <c r="B98" s="21" t="s">
        <v>190</v>
      </c>
      <c r="C98" s="32" t="s">
        <v>189</v>
      </c>
      <c r="D98" s="33" t="s">
        <v>172</v>
      </c>
      <c r="E98" s="31"/>
      <c r="F98" s="9" t="s">
        <v>13</v>
      </c>
    </row>
    <row r="99" spans="1:6" ht="27" x14ac:dyDescent="0.3">
      <c r="A99" s="7">
        <v>101</v>
      </c>
      <c r="B99" s="21" t="s">
        <v>191</v>
      </c>
      <c r="C99" s="32" t="s">
        <v>189</v>
      </c>
      <c r="D99" s="33" t="s">
        <v>192</v>
      </c>
      <c r="E99" s="31"/>
      <c r="F99" s="9" t="s">
        <v>13</v>
      </c>
    </row>
    <row r="100" spans="1:6" ht="67.5" x14ac:dyDescent="0.3">
      <c r="A100" s="7">
        <v>102</v>
      </c>
      <c r="B100" s="21" t="s">
        <v>193</v>
      </c>
      <c r="C100" s="32" t="s">
        <v>189</v>
      </c>
      <c r="D100" s="33" t="s">
        <v>172</v>
      </c>
      <c r="E100" s="31"/>
      <c r="F100" s="9" t="s">
        <v>13</v>
      </c>
    </row>
    <row r="101" spans="1:6" ht="81" x14ac:dyDescent="0.3">
      <c r="A101" s="7">
        <v>103</v>
      </c>
      <c r="B101" s="8" t="s">
        <v>194</v>
      </c>
      <c r="C101" s="32" t="s">
        <v>195</v>
      </c>
      <c r="D101" s="33" t="s">
        <v>172</v>
      </c>
      <c r="E101" s="31"/>
      <c r="F101" s="9" t="s">
        <v>13</v>
      </c>
    </row>
    <row r="102" spans="1:6" ht="54" x14ac:dyDescent="0.3">
      <c r="A102" s="7">
        <v>104</v>
      </c>
      <c r="B102" s="8" t="s">
        <v>196</v>
      </c>
      <c r="C102" s="32" t="s">
        <v>195</v>
      </c>
      <c r="D102" s="33" t="s">
        <v>172</v>
      </c>
      <c r="E102" s="31"/>
      <c r="F102" s="9" t="s">
        <v>13</v>
      </c>
    </row>
    <row r="103" spans="1:6" ht="67.5" x14ac:dyDescent="0.3">
      <c r="A103" s="7">
        <v>105</v>
      </c>
      <c r="B103" s="8" t="s">
        <v>197</v>
      </c>
      <c r="C103" s="32" t="s">
        <v>195</v>
      </c>
      <c r="D103" s="33" t="s">
        <v>172</v>
      </c>
      <c r="E103" s="31"/>
      <c r="F103" s="9" t="s">
        <v>13</v>
      </c>
    </row>
    <row r="104" spans="1:6" ht="40.5" x14ac:dyDescent="0.3">
      <c r="A104" s="7">
        <v>106</v>
      </c>
      <c r="B104" s="8" t="s">
        <v>198</v>
      </c>
      <c r="C104" s="32" t="s">
        <v>195</v>
      </c>
      <c r="D104" s="33" t="s">
        <v>172</v>
      </c>
      <c r="E104" s="31"/>
      <c r="F104" s="9" t="s">
        <v>13</v>
      </c>
    </row>
    <row r="105" spans="1:6" ht="40.5" x14ac:dyDescent="0.3">
      <c r="A105" s="7">
        <v>107</v>
      </c>
      <c r="B105" s="8" t="s">
        <v>199</v>
      </c>
      <c r="C105" s="32" t="s">
        <v>105</v>
      </c>
      <c r="D105" s="33" t="s">
        <v>200</v>
      </c>
      <c r="E105" s="31"/>
      <c r="F105" s="9" t="s">
        <v>13</v>
      </c>
    </row>
    <row r="106" spans="1:6" ht="40.5" x14ac:dyDescent="0.3">
      <c r="A106" s="7">
        <v>108</v>
      </c>
      <c r="B106" s="8" t="s">
        <v>201</v>
      </c>
      <c r="C106" s="32" t="s">
        <v>105</v>
      </c>
      <c r="D106" s="33" t="s">
        <v>202</v>
      </c>
      <c r="E106" s="31"/>
      <c r="F106" s="9" t="s">
        <v>13</v>
      </c>
    </row>
    <row r="107" spans="1:6" ht="40.5" x14ac:dyDescent="0.3">
      <c r="A107" s="7">
        <v>109</v>
      </c>
      <c r="B107" s="8" t="s">
        <v>203</v>
      </c>
      <c r="C107" s="32" t="s">
        <v>105</v>
      </c>
      <c r="D107" s="33" t="s">
        <v>202</v>
      </c>
      <c r="E107" s="31"/>
      <c r="F107" s="9" t="s">
        <v>13</v>
      </c>
    </row>
    <row r="108" spans="1:6" ht="27" x14ac:dyDescent="0.3">
      <c r="A108" s="7">
        <v>110</v>
      </c>
      <c r="B108" s="8" t="s">
        <v>204</v>
      </c>
      <c r="C108" s="32" t="s">
        <v>105</v>
      </c>
      <c r="D108" s="33" t="s">
        <v>205</v>
      </c>
      <c r="E108" s="31"/>
      <c r="F108" s="9" t="s">
        <v>13</v>
      </c>
    </row>
    <row r="109" spans="1:6" x14ac:dyDescent="0.3">
      <c r="A109" s="7">
        <v>111</v>
      </c>
      <c r="B109" s="8" t="s">
        <v>206</v>
      </c>
      <c r="C109" s="32" t="s">
        <v>105</v>
      </c>
      <c r="D109" s="33" t="s">
        <v>207</v>
      </c>
      <c r="E109" s="31"/>
      <c r="F109" s="9" t="s">
        <v>13</v>
      </c>
    </row>
    <row r="110" spans="1:6" x14ac:dyDescent="0.3">
      <c r="A110" s="7">
        <v>112</v>
      </c>
      <c r="B110" s="8" t="s">
        <v>208</v>
      </c>
      <c r="C110" s="32" t="s">
        <v>105</v>
      </c>
      <c r="D110" s="33" t="s">
        <v>207</v>
      </c>
      <c r="E110" s="31"/>
      <c r="F110" s="9" t="s">
        <v>13</v>
      </c>
    </row>
    <row r="111" spans="1:6" ht="40.5" x14ac:dyDescent="0.3">
      <c r="A111" s="7">
        <v>113</v>
      </c>
      <c r="B111" s="8" t="s">
        <v>209</v>
      </c>
      <c r="C111" s="32" t="s">
        <v>105</v>
      </c>
      <c r="D111" s="33" t="s">
        <v>207</v>
      </c>
      <c r="E111" s="31"/>
      <c r="F111" s="9" t="s">
        <v>13</v>
      </c>
    </row>
    <row r="112" spans="1:6" ht="40.5" x14ac:dyDescent="0.3">
      <c r="A112" s="7">
        <v>114</v>
      </c>
      <c r="B112" s="8" t="s">
        <v>210</v>
      </c>
      <c r="C112" s="32" t="s">
        <v>105</v>
      </c>
      <c r="D112" s="33" t="s">
        <v>211</v>
      </c>
      <c r="E112" s="31"/>
      <c r="F112" s="9" t="s">
        <v>13</v>
      </c>
    </row>
    <row r="113" spans="1:6" ht="40.5" x14ac:dyDescent="0.3">
      <c r="A113" s="7">
        <v>115</v>
      </c>
      <c r="B113" s="8" t="s">
        <v>212</v>
      </c>
      <c r="C113" s="32" t="s">
        <v>105</v>
      </c>
      <c r="D113" s="33" t="s">
        <v>200</v>
      </c>
      <c r="E113" s="31"/>
      <c r="F113" s="9" t="s">
        <v>13</v>
      </c>
    </row>
    <row r="114" spans="1:6" ht="27" x14ac:dyDescent="0.3">
      <c r="A114" s="7">
        <v>116</v>
      </c>
      <c r="B114" s="8" t="s">
        <v>213</v>
      </c>
      <c r="C114" s="32" t="s">
        <v>105</v>
      </c>
      <c r="D114" s="33" t="s">
        <v>214</v>
      </c>
      <c r="E114" s="31"/>
      <c r="F114" s="9" t="s">
        <v>13</v>
      </c>
    </row>
    <row r="115" spans="1:6" ht="27" x14ac:dyDescent="0.3">
      <c r="A115" s="7">
        <v>117</v>
      </c>
      <c r="B115" s="8" t="s">
        <v>215</v>
      </c>
      <c r="C115" s="32" t="s">
        <v>105</v>
      </c>
      <c r="D115" s="33" t="s">
        <v>214</v>
      </c>
      <c r="E115" s="31"/>
      <c r="F115" s="9" t="s">
        <v>13</v>
      </c>
    </row>
    <row r="116" spans="1:6" x14ac:dyDescent="0.3">
      <c r="A116" s="36"/>
      <c r="B116" s="37"/>
      <c r="C116" s="38"/>
      <c r="D116" s="38"/>
      <c r="E116" s="38"/>
      <c r="F116" s="38"/>
    </row>
    <row r="117" spans="1:6" x14ac:dyDescent="0.3">
      <c r="A117" s="36"/>
      <c r="B117" s="37"/>
      <c r="C117" s="38"/>
      <c r="D117" s="38"/>
      <c r="E117" s="38"/>
      <c r="F117" s="38"/>
    </row>
    <row r="118" spans="1:6" x14ac:dyDescent="0.3">
      <c r="A118" s="36"/>
      <c r="B118" s="37"/>
      <c r="C118" s="38"/>
      <c r="D118" s="38"/>
      <c r="E118" s="38"/>
      <c r="F118" s="38"/>
    </row>
    <row r="119" spans="1:6" x14ac:dyDescent="0.3">
      <c r="A119" s="36"/>
      <c r="B119" s="37"/>
      <c r="C119" s="38"/>
      <c r="D119" s="38"/>
      <c r="E119" s="38"/>
      <c r="F119" s="38"/>
    </row>
    <row r="120" spans="1:6" x14ac:dyDescent="0.3">
      <c r="A120" s="36"/>
      <c r="B120" s="37"/>
      <c r="C120" s="38"/>
      <c r="D120" s="38"/>
      <c r="E120" s="38"/>
      <c r="F120" s="38"/>
    </row>
    <row r="121" spans="1:6" x14ac:dyDescent="0.3">
      <c r="A121" s="36"/>
      <c r="B121" s="37"/>
      <c r="C121" s="38"/>
      <c r="D121" s="38"/>
      <c r="E121" s="38"/>
      <c r="F121" s="38"/>
    </row>
    <row r="122" spans="1:6" x14ac:dyDescent="0.3">
      <c r="A122" s="36"/>
      <c r="B122" s="37"/>
      <c r="C122" s="38"/>
      <c r="D122" s="38"/>
      <c r="E122" s="38"/>
      <c r="F122" s="38"/>
    </row>
    <row r="123" spans="1:6" x14ac:dyDescent="0.3">
      <c r="A123" s="36"/>
      <c r="B123" s="37"/>
      <c r="C123" s="38"/>
      <c r="D123" s="38"/>
      <c r="E123" s="38"/>
      <c r="F123" s="38"/>
    </row>
    <row r="124" spans="1:6" x14ac:dyDescent="0.3">
      <c r="A124" s="36"/>
      <c r="B124" s="37"/>
      <c r="C124" s="38"/>
      <c r="D124" s="38"/>
      <c r="E124" s="38"/>
      <c r="F124" s="38"/>
    </row>
    <row r="125" spans="1:6" x14ac:dyDescent="0.3">
      <c r="A125" s="36"/>
      <c r="B125" s="37"/>
      <c r="C125" s="38"/>
      <c r="D125" s="38"/>
      <c r="E125" s="38"/>
      <c r="F125" s="38"/>
    </row>
    <row r="126" spans="1:6" x14ac:dyDescent="0.3">
      <c r="A126" s="36"/>
      <c r="B126" s="37"/>
      <c r="C126" s="38"/>
      <c r="D126" s="38"/>
      <c r="E126" s="38"/>
      <c r="F126" s="38"/>
    </row>
    <row r="127" spans="1:6" x14ac:dyDescent="0.3">
      <c r="A127" s="36"/>
      <c r="B127" s="37"/>
      <c r="C127" s="38"/>
      <c r="D127" s="38"/>
      <c r="E127" s="38"/>
      <c r="F127" s="38"/>
    </row>
    <row r="128" spans="1:6" x14ac:dyDescent="0.3">
      <c r="A128" s="36"/>
      <c r="B128" s="37"/>
      <c r="C128" s="38"/>
      <c r="D128" s="38"/>
      <c r="E128" s="38"/>
      <c r="F128" s="38"/>
    </row>
    <row r="129" spans="1:6" x14ac:dyDescent="0.3">
      <c r="A129" s="36"/>
      <c r="B129" s="37"/>
      <c r="C129" s="38"/>
      <c r="D129" s="38"/>
      <c r="E129" s="38"/>
      <c r="F129" s="38"/>
    </row>
    <row r="130" spans="1:6" x14ac:dyDescent="0.3">
      <c r="A130" s="36"/>
      <c r="B130" s="37"/>
      <c r="C130" s="38"/>
      <c r="D130" s="38"/>
      <c r="E130" s="38"/>
      <c r="F130" s="38"/>
    </row>
    <row r="131" spans="1:6" x14ac:dyDescent="0.3">
      <c r="A131" s="36"/>
      <c r="B131" s="37"/>
      <c r="C131" s="38"/>
      <c r="D131" s="38"/>
      <c r="E131" s="38"/>
      <c r="F131" s="38"/>
    </row>
    <row r="132" spans="1:6" x14ac:dyDescent="0.3">
      <c r="A132" s="36"/>
      <c r="B132" s="37"/>
      <c r="C132" s="38"/>
      <c r="D132" s="38"/>
      <c r="E132" s="38"/>
      <c r="F132" s="38"/>
    </row>
    <row r="133" spans="1:6" x14ac:dyDescent="0.3">
      <c r="A133" s="36"/>
      <c r="B133" s="37"/>
      <c r="C133" s="38"/>
      <c r="D133" s="38"/>
      <c r="E133" s="38"/>
      <c r="F133" s="38"/>
    </row>
    <row r="134" spans="1:6" x14ac:dyDescent="0.3">
      <c r="A134" s="36"/>
      <c r="B134" s="37"/>
      <c r="C134" s="38"/>
      <c r="D134" s="38"/>
      <c r="E134" s="38"/>
      <c r="F134" s="38"/>
    </row>
    <row r="135" spans="1:6" x14ac:dyDescent="0.3">
      <c r="A135" s="36"/>
      <c r="B135" s="37"/>
      <c r="C135" s="38"/>
      <c r="D135" s="38"/>
      <c r="E135" s="38"/>
      <c r="F135" s="38"/>
    </row>
    <row r="136" spans="1:6" x14ac:dyDescent="0.3">
      <c r="A136" s="36"/>
      <c r="B136" s="37"/>
      <c r="C136" s="38"/>
      <c r="D136" s="38"/>
      <c r="E136" s="38"/>
      <c r="F136" s="38"/>
    </row>
    <row r="137" spans="1:6" x14ac:dyDescent="0.3">
      <c r="A137" s="36"/>
      <c r="B137" s="37"/>
      <c r="C137" s="38"/>
      <c r="D137" s="38"/>
      <c r="E137" s="38"/>
      <c r="F137" s="38"/>
    </row>
    <row r="138" spans="1:6" x14ac:dyDescent="0.3">
      <c r="A138" s="36"/>
      <c r="B138" s="37"/>
      <c r="C138" s="38"/>
      <c r="D138" s="38"/>
      <c r="E138" s="38"/>
      <c r="F138" s="38"/>
    </row>
    <row r="139" spans="1:6" x14ac:dyDescent="0.3">
      <c r="A139" s="36"/>
      <c r="B139" s="37"/>
      <c r="C139" s="38"/>
      <c r="D139" s="38"/>
      <c r="E139" s="38"/>
      <c r="F139" s="38"/>
    </row>
    <row r="140" spans="1:6" x14ac:dyDescent="0.3">
      <c r="A140" s="36"/>
      <c r="B140" s="37"/>
      <c r="C140" s="38"/>
      <c r="D140" s="38"/>
      <c r="E140" s="38"/>
      <c r="F140" s="38"/>
    </row>
    <row r="141" spans="1:6" x14ac:dyDescent="0.3">
      <c r="A141" s="36"/>
      <c r="B141" s="37"/>
      <c r="C141" s="38"/>
      <c r="D141" s="38"/>
      <c r="E141" s="38"/>
      <c r="F141" s="38"/>
    </row>
    <row r="142" spans="1:6" x14ac:dyDescent="0.3">
      <c r="A142" s="36"/>
      <c r="B142" s="37"/>
      <c r="C142" s="38"/>
      <c r="D142" s="38"/>
      <c r="E142" s="38"/>
      <c r="F142" s="38"/>
    </row>
    <row r="143" spans="1:6" x14ac:dyDescent="0.3">
      <c r="A143" s="36"/>
      <c r="B143" s="37"/>
      <c r="C143" s="38"/>
      <c r="D143" s="38"/>
      <c r="E143" s="38"/>
      <c r="F143" s="38"/>
    </row>
    <row r="144" spans="1:6" x14ac:dyDescent="0.3">
      <c r="A144" s="36"/>
      <c r="B144" s="37"/>
      <c r="C144" s="38"/>
      <c r="D144" s="38"/>
      <c r="E144" s="38"/>
      <c r="F144" s="38"/>
    </row>
    <row r="145" spans="1:6" x14ac:dyDescent="0.3">
      <c r="A145" s="36"/>
      <c r="B145" s="37"/>
      <c r="C145" s="38"/>
      <c r="D145" s="38"/>
      <c r="E145" s="38"/>
      <c r="F145" s="38"/>
    </row>
    <row r="146" spans="1:6" x14ac:dyDescent="0.3">
      <c r="A146" s="36"/>
      <c r="B146" s="37"/>
      <c r="C146" s="38"/>
      <c r="D146" s="38"/>
      <c r="E146" s="38"/>
      <c r="F146" s="38"/>
    </row>
    <row r="147" spans="1:6" x14ac:dyDescent="0.3">
      <c r="A147" s="36"/>
      <c r="B147" s="37"/>
      <c r="C147" s="38"/>
      <c r="D147" s="38"/>
      <c r="E147" s="38"/>
      <c r="F147" s="38"/>
    </row>
    <row r="148" spans="1:6" x14ac:dyDescent="0.3">
      <c r="A148" s="36"/>
      <c r="B148" s="37"/>
      <c r="C148" s="38"/>
      <c r="D148" s="38"/>
      <c r="E148" s="38"/>
      <c r="F148" s="38"/>
    </row>
    <row r="149" spans="1:6" x14ac:dyDescent="0.3">
      <c r="A149" s="36"/>
      <c r="B149" s="37"/>
      <c r="C149" s="38"/>
      <c r="D149" s="38"/>
      <c r="E149" s="38"/>
      <c r="F149" s="38"/>
    </row>
    <row r="150" spans="1:6" x14ac:dyDescent="0.3">
      <c r="A150" s="36"/>
      <c r="B150" s="37"/>
      <c r="C150" s="38"/>
      <c r="D150" s="38"/>
      <c r="E150" s="38"/>
      <c r="F150" s="38"/>
    </row>
    <row r="151" spans="1:6" x14ac:dyDescent="0.3">
      <c r="A151" s="36"/>
      <c r="B151" s="37"/>
      <c r="C151" s="38"/>
      <c r="D151" s="38"/>
      <c r="E151" s="38"/>
      <c r="F151" s="38"/>
    </row>
    <row r="152" spans="1:6" x14ac:dyDescent="0.3">
      <c r="A152" s="36"/>
      <c r="B152" s="37"/>
      <c r="C152" s="38"/>
      <c r="D152" s="38"/>
      <c r="E152" s="38"/>
      <c r="F152" s="38"/>
    </row>
    <row r="153" spans="1:6" x14ac:dyDescent="0.3">
      <c r="A153" s="36"/>
      <c r="B153" s="37"/>
      <c r="C153" s="38"/>
      <c r="D153" s="38"/>
      <c r="E153" s="38"/>
      <c r="F153" s="38"/>
    </row>
    <row r="154" spans="1:6" x14ac:dyDescent="0.3">
      <c r="A154" s="36"/>
      <c r="B154" s="37"/>
      <c r="C154" s="38"/>
      <c r="D154" s="38"/>
      <c r="E154" s="38"/>
      <c r="F154" s="38"/>
    </row>
    <row r="155" spans="1:6" x14ac:dyDescent="0.3">
      <c r="A155" s="36"/>
      <c r="B155" s="37"/>
      <c r="C155" s="38"/>
      <c r="D155" s="38"/>
      <c r="E155" s="38"/>
      <c r="F155" s="38"/>
    </row>
    <row r="156" spans="1:6" x14ac:dyDescent="0.3">
      <c r="A156" s="36"/>
      <c r="B156" s="37"/>
      <c r="C156" s="38"/>
      <c r="D156" s="38"/>
      <c r="E156" s="38"/>
      <c r="F156" s="38"/>
    </row>
    <row r="157" spans="1:6" x14ac:dyDescent="0.3">
      <c r="A157" s="36"/>
      <c r="B157" s="37"/>
      <c r="C157" s="38"/>
      <c r="D157" s="38"/>
      <c r="E157" s="38"/>
      <c r="F157" s="38"/>
    </row>
    <row r="158" spans="1:6" x14ac:dyDescent="0.3">
      <c r="A158" s="36"/>
      <c r="B158" s="37"/>
      <c r="C158" s="38"/>
      <c r="D158" s="38"/>
      <c r="E158" s="38"/>
      <c r="F158" s="38"/>
    </row>
    <row r="159" spans="1:6" x14ac:dyDescent="0.3">
      <c r="A159" s="36"/>
      <c r="B159" s="37"/>
      <c r="C159" s="38"/>
      <c r="D159" s="38"/>
      <c r="E159" s="38"/>
      <c r="F159" s="38"/>
    </row>
    <row r="160" spans="1:6" x14ac:dyDescent="0.3">
      <c r="A160" s="36"/>
      <c r="B160" s="37"/>
      <c r="C160" s="38"/>
      <c r="D160" s="38"/>
      <c r="E160" s="38"/>
      <c r="F160" s="38"/>
    </row>
    <row r="161" spans="1:6" x14ac:dyDescent="0.3">
      <c r="A161" s="36"/>
      <c r="B161" s="37"/>
      <c r="C161" s="38"/>
      <c r="D161" s="38"/>
      <c r="E161" s="38"/>
      <c r="F161" s="38"/>
    </row>
    <row r="162" spans="1:6" x14ac:dyDescent="0.3">
      <c r="A162" s="36"/>
      <c r="B162" s="37"/>
      <c r="C162" s="38"/>
      <c r="D162" s="38"/>
      <c r="E162" s="38"/>
      <c r="F162" s="38"/>
    </row>
    <row r="163" spans="1:6" x14ac:dyDescent="0.3">
      <c r="A163" s="36"/>
      <c r="B163" s="37"/>
      <c r="C163" s="38"/>
      <c r="D163" s="38"/>
      <c r="E163" s="38"/>
      <c r="F163" s="38"/>
    </row>
    <row r="164" spans="1:6" x14ac:dyDescent="0.3">
      <c r="A164" s="36"/>
      <c r="B164" s="37"/>
      <c r="C164" s="38"/>
      <c r="D164" s="38"/>
      <c r="E164" s="38"/>
      <c r="F164" s="38"/>
    </row>
    <row r="165" spans="1:6" x14ac:dyDescent="0.3">
      <c r="A165" s="36"/>
      <c r="B165" s="37"/>
      <c r="C165" s="38"/>
      <c r="D165" s="38"/>
      <c r="E165" s="38"/>
      <c r="F165" s="38"/>
    </row>
    <row r="166" spans="1:6" x14ac:dyDescent="0.3">
      <c r="A166" s="36"/>
      <c r="B166" s="37"/>
      <c r="C166" s="38"/>
      <c r="D166" s="38"/>
      <c r="E166" s="38"/>
      <c r="F166" s="38"/>
    </row>
    <row r="167" spans="1:6" x14ac:dyDescent="0.3">
      <c r="A167" s="36"/>
      <c r="B167" s="37"/>
      <c r="C167" s="38"/>
      <c r="D167" s="38"/>
      <c r="E167" s="38"/>
      <c r="F167" s="38"/>
    </row>
    <row r="168" spans="1:6" x14ac:dyDescent="0.3">
      <c r="A168" s="36"/>
      <c r="B168" s="37"/>
      <c r="C168" s="38"/>
      <c r="D168" s="38"/>
      <c r="E168" s="38"/>
      <c r="F168" s="38"/>
    </row>
    <row r="169" spans="1:6" x14ac:dyDescent="0.3">
      <c r="A169" s="36"/>
      <c r="B169" s="37"/>
      <c r="C169" s="38"/>
      <c r="D169" s="38"/>
      <c r="E169" s="38"/>
      <c r="F169" s="38"/>
    </row>
    <row r="170" spans="1:6" x14ac:dyDescent="0.3">
      <c r="A170" s="36"/>
      <c r="B170" s="37"/>
      <c r="C170" s="38"/>
      <c r="D170" s="38"/>
      <c r="E170" s="38"/>
      <c r="F170" s="38"/>
    </row>
    <row r="171" spans="1:6" x14ac:dyDescent="0.3">
      <c r="A171" s="36"/>
      <c r="B171" s="37"/>
      <c r="C171" s="38"/>
      <c r="D171" s="38"/>
      <c r="E171" s="38"/>
      <c r="F171" s="38"/>
    </row>
    <row r="172" spans="1:6" x14ac:dyDescent="0.3">
      <c r="A172" s="36"/>
      <c r="B172" s="37"/>
      <c r="C172" s="38"/>
      <c r="D172" s="38"/>
      <c r="E172" s="38"/>
      <c r="F172" s="38"/>
    </row>
    <row r="173" spans="1:6" x14ac:dyDescent="0.3">
      <c r="A173" s="36"/>
      <c r="B173" s="37"/>
      <c r="C173" s="38"/>
      <c r="D173" s="38"/>
      <c r="E173" s="38"/>
      <c r="F173" s="38"/>
    </row>
    <row r="174" spans="1:6" x14ac:dyDescent="0.3">
      <c r="A174" s="36"/>
      <c r="B174" s="37"/>
      <c r="C174" s="38"/>
      <c r="D174" s="38"/>
      <c r="E174" s="38"/>
      <c r="F174" s="38"/>
    </row>
    <row r="175" spans="1:6" x14ac:dyDescent="0.3">
      <c r="A175" s="36"/>
      <c r="B175" s="37"/>
      <c r="C175" s="38"/>
      <c r="D175" s="38"/>
      <c r="E175" s="38"/>
      <c r="F175" s="38"/>
    </row>
    <row r="176" spans="1:6" x14ac:dyDescent="0.3">
      <c r="A176" s="36"/>
      <c r="B176" s="37"/>
      <c r="C176" s="38"/>
      <c r="D176" s="38"/>
      <c r="E176" s="38"/>
      <c r="F176" s="38"/>
    </row>
    <row r="177" spans="1:6" x14ac:dyDescent="0.3">
      <c r="A177" s="36"/>
      <c r="B177" s="37"/>
      <c r="C177" s="38"/>
      <c r="D177" s="38"/>
      <c r="E177" s="38"/>
      <c r="F177" s="38"/>
    </row>
    <row r="178" spans="1:6" x14ac:dyDescent="0.3">
      <c r="A178" s="36"/>
      <c r="B178" s="37"/>
      <c r="C178" s="38"/>
      <c r="D178" s="38"/>
      <c r="E178" s="38"/>
      <c r="F178" s="38"/>
    </row>
    <row r="179" spans="1:6" x14ac:dyDescent="0.3">
      <c r="A179" s="36"/>
      <c r="B179" s="37"/>
      <c r="C179" s="38"/>
      <c r="D179" s="38"/>
      <c r="E179" s="38"/>
      <c r="F179" s="38"/>
    </row>
    <row r="180" spans="1:6" x14ac:dyDescent="0.3">
      <c r="A180" s="36"/>
      <c r="B180" s="37"/>
      <c r="C180" s="38"/>
      <c r="D180" s="38"/>
      <c r="E180" s="38"/>
      <c r="F180" s="38"/>
    </row>
    <row r="181" spans="1:6" x14ac:dyDescent="0.3">
      <c r="A181" s="36"/>
      <c r="B181" s="37"/>
      <c r="C181" s="38"/>
      <c r="D181" s="38"/>
      <c r="E181" s="38"/>
      <c r="F181" s="38"/>
    </row>
    <row r="182" spans="1:6" x14ac:dyDescent="0.3">
      <c r="A182" s="36"/>
      <c r="B182" s="37"/>
      <c r="C182" s="38"/>
      <c r="D182" s="38"/>
      <c r="E182" s="38"/>
      <c r="F182" s="38"/>
    </row>
    <row r="183" spans="1:6" x14ac:dyDescent="0.3">
      <c r="A183" s="36"/>
      <c r="B183" s="37"/>
      <c r="C183" s="38"/>
      <c r="D183" s="38"/>
      <c r="E183" s="38"/>
      <c r="F183" s="38"/>
    </row>
    <row r="184" spans="1:6" x14ac:dyDescent="0.3">
      <c r="A184" s="36"/>
      <c r="B184" s="37"/>
      <c r="C184" s="38"/>
      <c r="D184" s="38"/>
      <c r="E184" s="38"/>
      <c r="F184" s="38"/>
    </row>
    <row r="185" spans="1:6" x14ac:dyDescent="0.3">
      <c r="A185" s="36"/>
      <c r="B185" s="37"/>
      <c r="C185" s="38"/>
      <c r="D185" s="38"/>
      <c r="E185" s="38"/>
      <c r="F185" s="38"/>
    </row>
    <row r="186" spans="1:6" x14ac:dyDescent="0.3">
      <c r="A186" s="36"/>
      <c r="B186" s="37"/>
      <c r="C186" s="38"/>
      <c r="D186" s="38"/>
      <c r="E186" s="38"/>
      <c r="F186" s="38"/>
    </row>
    <row r="187" spans="1:6" x14ac:dyDescent="0.3">
      <c r="A187" s="36"/>
      <c r="B187" s="37"/>
      <c r="C187" s="38"/>
      <c r="D187" s="38"/>
      <c r="E187" s="38"/>
      <c r="F187" s="38"/>
    </row>
    <row r="188" spans="1:6" x14ac:dyDescent="0.3">
      <c r="A188" s="36"/>
      <c r="B188" s="37"/>
      <c r="C188" s="38"/>
      <c r="D188" s="38"/>
      <c r="E188" s="38"/>
      <c r="F188" s="38"/>
    </row>
    <row r="189" spans="1:6" x14ac:dyDescent="0.3">
      <c r="A189" s="36"/>
      <c r="B189" s="37"/>
      <c r="C189" s="38"/>
      <c r="D189" s="38"/>
      <c r="E189" s="38"/>
      <c r="F189" s="38"/>
    </row>
    <row r="190" spans="1:6" x14ac:dyDescent="0.3">
      <c r="A190" s="36"/>
      <c r="B190" s="37"/>
      <c r="C190" s="38"/>
      <c r="D190" s="38"/>
      <c r="E190" s="38"/>
      <c r="F190" s="38"/>
    </row>
    <row r="191" spans="1:6" x14ac:dyDescent="0.3">
      <c r="A191" s="36"/>
      <c r="B191" s="37"/>
      <c r="C191" s="38"/>
      <c r="D191" s="38"/>
      <c r="E191" s="38"/>
      <c r="F191" s="38"/>
    </row>
    <row r="192" spans="1:6" x14ac:dyDescent="0.3">
      <c r="A192" s="36"/>
      <c r="B192" s="37"/>
      <c r="C192" s="38"/>
      <c r="D192" s="38"/>
      <c r="E192" s="38"/>
      <c r="F192" s="38"/>
    </row>
    <row r="193" spans="1:6" x14ac:dyDescent="0.3">
      <c r="A193" s="36"/>
      <c r="B193" s="37"/>
      <c r="C193" s="38"/>
      <c r="D193" s="38"/>
      <c r="E193" s="38"/>
      <c r="F193" s="38"/>
    </row>
    <row r="194" spans="1:6" x14ac:dyDescent="0.3">
      <c r="A194" s="36"/>
      <c r="B194" s="37"/>
      <c r="C194" s="38"/>
      <c r="D194" s="38"/>
      <c r="E194" s="38"/>
      <c r="F194" s="38"/>
    </row>
    <row r="195" spans="1:6" x14ac:dyDescent="0.3">
      <c r="A195" s="36"/>
      <c r="B195" s="37"/>
      <c r="C195" s="38"/>
      <c r="D195" s="38"/>
      <c r="E195" s="38"/>
      <c r="F195" s="38"/>
    </row>
    <row r="196" spans="1:6" x14ac:dyDescent="0.3">
      <c r="A196" s="36"/>
      <c r="B196" s="37"/>
      <c r="C196" s="38"/>
      <c r="D196" s="38"/>
      <c r="E196" s="38"/>
      <c r="F196" s="38"/>
    </row>
    <row r="197" spans="1:6" x14ac:dyDescent="0.3">
      <c r="A197" s="36"/>
      <c r="B197" s="37"/>
      <c r="C197" s="38"/>
      <c r="D197" s="38"/>
      <c r="E197" s="38"/>
      <c r="F197" s="38"/>
    </row>
    <row r="198" spans="1:6" x14ac:dyDescent="0.3">
      <c r="A198" s="36"/>
      <c r="B198" s="37"/>
      <c r="C198" s="38"/>
      <c r="D198" s="38"/>
      <c r="E198" s="38"/>
      <c r="F198" s="38"/>
    </row>
    <row r="199" spans="1:6" x14ac:dyDescent="0.3">
      <c r="A199" s="36"/>
      <c r="B199" s="37"/>
      <c r="C199" s="38"/>
      <c r="D199" s="38"/>
      <c r="E199" s="38"/>
      <c r="F199" s="38"/>
    </row>
    <row r="200" spans="1:6" x14ac:dyDescent="0.3">
      <c r="A200" s="36"/>
      <c r="B200" s="37"/>
      <c r="C200" s="38"/>
      <c r="D200" s="38"/>
      <c r="E200" s="38"/>
      <c r="F200" s="38"/>
    </row>
    <row r="201" spans="1:6" x14ac:dyDescent="0.3">
      <c r="A201" s="36"/>
      <c r="B201" s="37"/>
      <c r="C201" s="38"/>
      <c r="D201" s="38"/>
      <c r="E201" s="38"/>
      <c r="F201" s="38"/>
    </row>
    <row r="202" spans="1:6" x14ac:dyDescent="0.3">
      <c r="A202" s="36"/>
      <c r="B202" s="37"/>
      <c r="C202" s="38"/>
      <c r="D202" s="38"/>
      <c r="E202" s="38"/>
      <c r="F202" s="38"/>
    </row>
    <row r="203" spans="1:6" x14ac:dyDescent="0.3">
      <c r="A203" s="36"/>
      <c r="B203" s="37"/>
      <c r="C203" s="38"/>
      <c r="D203" s="38"/>
      <c r="E203" s="38"/>
      <c r="F203" s="38"/>
    </row>
    <row r="204" spans="1:6" x14ac:dyDescent="0.3">
      <c r="A204" s="36"/>
      <c r="B204" s="37"/>
      <c r="C204" s="38"/>
      <c r="D204" s="38"/>
      <c r="E204" s="38"/>
      <c r="F204" s="38"/>
    </row>
    <row r="205" spans="1:6" x14ac:dyDescent="0.3">
      <c r="A205" s="36"/>
      <c r="B205" s="37"/>
      <c r="C205" s="38"/>
      <c r="D205" s="38"/>
      <c r="E205" s="38"/>
      <c r="F205" s="38"/>
    </row>
    <row r="206" spans="1:6" x14ac:dyDescent="0.3">
      <c r="A206" s="36"/>
      <c r="B206" s="37"/>
      <c r="C206" s="38"/>
      <c r="D206" s="38"/>
      <c r="E206" s="38"/>
      <c r="F206" s="38"/>
    </row>
    <row r="207" spans="1:6" x14ac:dyDescent="0.3">
      <c r="A207" s="36"/>
      <c r="B207" s="37"/>
      <c r="C207" s="38"/>
      <c r="D207" s="38"/>
      <c r="E207" s="38"/>
      <c r="F207" s="38"/>
    </row>
    <row r="208" spans="1:6" x14ac:dyDescent="0.3">
      <c r="A208" s="36"/>
      <c r="B208" s="37"/>
      <c r="C208" s="38"/>
      <c r="D208" s="38"/>
      <c r="E208" s="38"/>
      <c r="F208" s="38"/>
    </row>
    <row r="209" spans="1:6" x14ac:dyDescent="0.3">
      <c r="A209" s="36"/>
      <c r="B209" s="37"/>
      <c r="C209" s="38"/>
      <c r="D209" s="38"/>
      <c r="E209" s="38"/>
      <c r="F209" s="38"/>
    </row>
    <row r="210" spans="1:6" x14ac:dyDescent="0.3">
      <c r="A210" s="36"/>
      <c r="B210" s="37"/>
      <c r="C210" s="38"/>
      <c r="D210" s="38"/>
      <c r="E210" s="38"/>
      <c r="F210" s="38"/>
    </row>
    <row r="211" spans="1:6" x14ac:dyDescent="0.3">
      <c r="A211" s="36"/>
      <c r="B211" s="37"/>
      <c r="C211" s="38"/>
      <c r="D211" s="38"/>
      <c r="E211" s="38"/>
      <c r="F211" s="38"/>
    </row>
    <row r="212" spans="1:6" x14ac:dyDescent="0.3">
      <c r="A212" s="36"/>
      <c r="B212" s="37"/>
      <c r="C212" s="38"/>
      <c r="D212" s="38"/>
      <c r="E212" s="38"/>
      <c r="F212" s="38"/>
    </row>
    <row r="213" spans="1:6" x14ac:dyDescent="0.3">
      <c r="A213" s="36"/>
      <c r="B213" s="37"/>
      <c r="C213" s="38"/>
      <c r="D213" s="38"/>
      <c r="E213" s="38"/>
      <c r="F213" s="38"/>
    </row>
    <row r="214" spans="1:6" x14ac:dyDescent="0.3">
      <c r="A214" s="36"/>
      <c r="B214" s="37"/>
      <c r="C214" s="38"/>
      <c r="D214" s="38"/>
      <c r="E214" s="38"/>
      <c r="F214" s="38"/>
    </row>
    <row r="215" spans="1:6" x14ac:dyDescent="0.3">
      <c r="A215" s="36"/>
      <c r="B215" s="37"/>
      <c r="C215" s="38"/>
      <c r="D215" s="38"/>
      <c r="E215" s="38"/>
      <c r="F215" s="38"/>
    </row>
    <row r="216" spans="1:6" x14ac:dyDescent="0.3">
      <c r="A216" s="36"/>
      <c r="B216" s="37"/>
      <c r="C216" s="38"/>
      <c r="D216" s="38"/>
      <c r="E216" s="38"/>
      <c r="F216" s="38"/>
    </row>
    <row r="217" spans="1:6" x14ac:dyDescent="0.3">
      <c r="A217" s="36"/>
      <c r="B217" s="37"/>
      <c r="C217" s="38"/>
      <c r="D217" s="38"/>
      <c r="E217" s="38"/>
      <c r="F217" s="38"/>
    </row>
    <row r="218" spans="1:6" x14ac:dyDescent="0.3">
      <c r="A218" s="36"/>
      <c r="B218" s="37"/>
      <c r="C218" s="38"/>
      <c r="D218" s="38"/>
      <c r="E218" s="38"/>
      <c r="F218" s="38"/>
    </row>
    <row r="219" spans="1:6" x14ac:dyDescent="0.3">
      <c r="A219" s="36"/>
      <c r="B219" s="37"/>
      <c r="C219" s="38"/>
      <c r="D219" s="38"/>
      <c r="E219" s="38"/>
      <c r="F219" s="38"/>
    </row>
    <row r="220" spans="1:6" x14ac:dyDescent="0.3">
      <c r="A220" s="36"/>
      <c r="B220" s="37"/>
      <c r="C220" s="38"/>
      <c r="D220" s="38"/>
      <c r="E220" s="38"/>
      <c r="F220" s="38"/>
    </row>
    <row r="221" spans="1:6" x14ac:dyDescent="0.3">
      <c r="A221" s="36"/>
      <c r="B221" s="37"/>
      <c r="C221" s="38"/>
      <c r="D221" s="38"/>
      <c r="E221" s="38"/>
      <c r="F221" s="38"/>
    </row>
    <row r="222" spans="1:6" x14ac:dyDescent="0.3">
      <c r="A222" s="36"/>
      <c r="B222" s="37"/>
      <c r="C222" s="38"/>
      <c r="D222" s="38"/>
      <c r="E222" s="38"/>
      <c r="F222" s="38"/>
    </row>
    <row r="223" spans="1:6" x14ac:dyDescent="0.3">
      <c r="A223" s="36"/>
      <c r="B223" s="37"/>
      <c r="C223" s="38"/>
      <c r="D223" s="38"/>
      <c r="E223" s="38"/>
      <c r="F223" s="38"/>
    </row>
    <row r="224" spans="1:6" x14ac:dyDescent="0.3">
      <c r="A224" s="36"/>
      <c r="B224" s="37"/>
      <c r="C224" s="38"/>
      <c r="D224" s="38"/>
      <c r="E224" s="38"/>
      <c r="F224" s="38"/>
    </row>
    <row r="225" spans="1:6" x14ac:dyDescent="0.3">
      <c r="A225" s="36"/>
      <c r="B225" s="37"/>
      <c r="C225" s="38"/>
      <c r="D225" s="38"/>
      <c r="E225" s="38"/>
      <c r="F225" s="38"/>
    </row>
    <row r="226" spans="1:6" x14ac:dyDescent="0.3">
      <c r="A226" s="36"/>
      <c r="B226" s="37"/>
      <c r="C226" s="38"/>
      <c r="D226" s="38"/>
      <c r="E226" s="38"/>
      <c r="F226" s="38"/>
    </row>
    <row r="227" spans="1:6" x14ac:dyDescent="0.3">
      <c r="A227" s="36"/>
      <c r="B227" s="37"/>
      <c r="C227" s="38"/>
      <c r="D227" s="38"/>
      <c r="E227" s="38"/>
      <c r="F227" s="38"/>
    </row>
    <row r="228" spans="1:6" x14ac:dyDescent="0.3">
      <c r="A228" s="36"/>
      <c r="B228" s="37"/>
      <c r="C228" s="38"/>
      <c r="D228" s="38"/>
      <c r="E228" s="38"/>
      <c r="F228" s="38"/>
    </row>
    <row r="229" spans="1:6" x14ac:dyDescent="0.3">
      <c r="A229" s="36"/>
      <c r="B229" s="37"/>
      <c r="C229" s="38"/>
      <c r="D229" s="38"/>
      <c r="E229" s="38"/>
      <c r="F229" s="38"/>
    </row>
    <row r="230" spans="1:6" x14ac:dyDescent="0.3">
      <c r="A230" s="36"/>
      <c r="B230" s="37"/>
      <c r="C230" s="38"/>
      <c r="D230" s="38"/>
      <c r="E230" s="38"/>
      <c r="F230" s="38"/>
    </row>
    <row r="231" spans="1:6" x14ac:dyDescent="0.3">
      <c r="A231" s="36"/>
      <c r="B231" s="37"/>
      <c r="C231" s="38"/>
      <c r="D231" s="38"/>
      <c r="E231" s="38"/>
      <c r="F231" s="38"/>
    </row>
    <row r="232" spans="1:6" x14ac:dyDescent="0.3">
      <c r="A232" s="36"/>
      <c r="B232" s="37"/>
      <c r="C232" s="38"/>
      <c r="D232" s="38"/>
      <c r="E232" s="38"/>
      <c r="F232" s="38"/>
    </row>
    <row r="233" spans="1:6" x14ac:dyDescent="0.3">
      <c r="A233" s="36"/>
      <c r="B233" s="37"/>
      <c r="C233" s="38"/>
      <c r="D233" s="38"/>
      <c r="E233" s="38"/>
      <c r="F233" s="38"/>
    </row>
    <row r="234" spans="1:6" x14ac:dyDescent="0.3">
      <c r="A234" s="36"/>
      <c r="B234" s="37"/>
      <c r="C234" s="38"/>
      <c r="D234" s="38"/>
      <c r="E234" s="38"/>
      <c r="F234" s="38"/>
    </row>
    <row r="235" spans="1:6" x14ac:dyDescent="0.3">
      <c r="A235" s="36"/>
      <c r="B235" s="37"/>
      <c r="C235" s="38"/>
      <c r="D235" s="38"/>
      <c r="E235" s="38"/>
      <c r="F235" s="38"/>
    </row>
    <row r="236" spans="1:6" x14ac:dyDescent="0.3">
      <c r="A236" s="36"/>
      <c r="B236" s="37"/>
      <c r="C236" s="38"/>
      <c r="D236" s="38"/>
      <c r="E236" s="38"/>
      <c r="F236" s="38"/>
    </row>
    <row r="237" spans="1:6" x14ac:dyDescent="0.3">
      <c r="A237" s="36"/>
      <c r="B237" s="37"/>
      <c r="C237" s="38"/>
      <c r="D237" s="38"/>
      <c r="E237" s="38"/>
      <c r="F237" s="38"/>
    </row>
    <row r="238" spans="1:6" x14ac:dyDescent="0.3">
      <c r="A238" s="36"/>
      <c r="B238" s="37"/>
      <c r="C238" s="38"/>
      <c r="D238" s="38"/>
      <c r="E238" s="38"/>
      <c r="F238" s="38"/>
    </row>
    <row r="239" spans="1:6" x14ac:dyDescent="0.3">
      <c r="A239" s="36"/>
      <c r="B239" s="37"/>
      <c r="C239" s="38"/>
      <c r="D239" s="38"/>
      <c r="E239" s="38"/>
      <c r="F239" s="38"/>
    </row>
    <row r="240" spans="1:6" x14ac:dyDescent="0.3">
      <c r="A240" s="36"/>
      <c r="B240" s="37"/>
      <c r="C240" s="38"/>
      <c r="D240" s="38"/>
      <c r="E240" s="38"/>
      <c r="F240" s="38"/>
    </row>
    <row r="241" spans="1:6" x14ac:dyDescent="0.3">
      <c r="A241" s="36"/>
      <c r="B241" s="37"/>
      <c r="C241" s="38"/>
      <c r="D241" s="38"/>
      <c r="E241" s="38"/>
      <c r="F241" s="38"/>
    </row>
    <row r="242" spans="1:6" x14ac:dyDescent="0.3">
      <c r="A242" s="36"/>
      <c r="B242" s="37"/>
      <c r="C242" s="38"/>
      <c r="D242" s="38"/>
      <c r="E242" s="38"/>
      <c r="F242" s="38"/>
    </row>
    <row r="243" spans="1:6" x14ac:dyDescent="0.3">
      <c r="A243" s="36"/>
      <c r="B243" s="37"/>
      <c r="C243" s="38"/>
      <c r="D243" s="38"/>
      <c r="E243" s="38"/>
      <c r="F243" s="38"/>
    </row>
    <row r="244" spans="1:6" x14ac:dyDescent="0.3">
      <c r="A244" s="36"/>
      <c r="B244" s="37"/>
      <c r="C244" s="38"/>
      <c r="D244" s="38"/>
      <c r="E244" s="38"/>
      <c r="F244" s="38"/>
    </row>
    <row r="245" spans="1:6" x14ac:dyDescent="0.3">
      <c r="A245" s="36"/>
      <c r="B245" s="37"/>
      <c r="C245" s="38"/>
      <c r="D245" s="38"/>
      <c r="E245" s="38"/>
      <c r="F245" s="38"/>
    </row>
    <row r="246" spans="1:6" x14ac:dyDescent="0.3">
      <c r="A246" s="36"/>
      <c r="B246" s="37"/>
      <c r="C246" s="38"/>
      <c r="D246" s="38"/>
      <c r="E246" s="38"/>
      <c r="F246" s="38"/>
    </row>
    <row r="247" spans="1:6" x14ac:dyDescent="0.3">
      <c r="A247" s="36"/>
      <c r="B247" s="37"/>
      <c r="C247" s="38"/>
      <c r="D247" s="38"/>
      <c r="E247" s="38"/>
      <c r="F247" s="38"/>
    </row>
    <row r="248" spans="1:6" x14ac:dyDescent="0.3">
      <c r="A248" s="36"/>
      <c r="B248" s="37"/>
      <c r="C248" s="38"/>
      <c r="D248" s="38"/>
      <c r="E248" s="38"/>
      <c r="F248" s="38"/>
    </row>
    <row r="249" spans="1:6" x14ac:dyDescent="0.3">
      <c r="A249" s="36"/>
      <c r="B249" s="37"/>
      <c r="C249" s="38"/>
      <c r="D249" s="38"/>
      <c r="E249" s="38"/>
      <c r="F249" s="38"/>
    </row>
    <row r="250" spans="1:6" x14ac:dyDescent="0.3">
      <c r="A250" s="36"/>
      <c r="B250" s="37"/>
      <c r="C250" s="38"/>
      <c r="D250" s="38"/>
      <c r="E250" s="38"/>
      <c r="F250" s="38"/>
    </row>
    <row r="251" spans="1:6" x14ac:dyDescent="0.3">
      <c r="A251" s="36"/>
      <c r="B251" s="37"/>
      <c r="C251" s="38"/>
      <c r="D251" s="38"/>
      <c r="E251" s="38"/>
      <c r="F251" s="38"/>
    </row>
    <row r="252" spans="1:6" x14ac:dyDescent="0.3">
      <c r="A252" s="36"/>
      <c r="B252" s="37"/>
      <c r="C252" s="38"/>
      <c r="D252" s="38"/>
      <c r="E252" s="38"/>
      <c r="F252" s="38"/>
    </row>
    <row r="253" spans="1:6" x14ac:dyDescent="0.3">
      <c r="A253" s="36"/>
      <c r="B253" s="37"/>
      <c r="C253" s="38"/>
      <c r="D253" s="38"/>
      <c r="E253" s="38"/>
      <c r="F253" s="38"/>
    </row>
    <row r="254" spans="1:6" x14ac:dyDescent="0.3">
      <c r="A254" s="36"/>
      <c r="B254" s="37"/>
      <c r="C254" s="38"/>
      <c r="D254" s="38"/>
      <c r="E254" s="38"/>
      <c r="F254" s="38"/>
    </row>
    <row r="255" spans="1:6" x14ac:dyDescent="0.3">
      <c r="A255" s="36"/>
      <c r="B255" s="37"/>
      <c r="C255" s="38"/>
      <c r="D255" s="38"/>
      <c r="E255" s="38"/>
      <c r="F255" s="38"/>
    </row>
    <row r="256" spans="1:6" x14ac:dyDescent="0.3">
      <c r="A256" s="36"/>
      <c r="B256" s="37"/>
      <c r="C256" s="38"/>
      <c r="D256" s="38"/>
      <c r="E256" s="38"/>
      <c r="F256" s="38"/>
    </row>
    <row r="257" spans="1:6" x14ac:dyDescent="0.3">
      <c r="A257" s="36"/>
      <c r="B257" s="37"/>
      <c r="C257" s="38"/>
      <c r="D257" s="38"/>
      <c r="E257" s="38"/>
      <c r="F257" s="38"/>
    </row>
    <row r="258" spans="1:6" x14ac:dyDescent="0.3">
      <c r="A258" s="36"/>
      <c r="B258" s="37"/>
      <c r="C258" s="38"/>
      <c r="D258" s="38"/>
      <c r="E258" s="38"/>
      <c r="F258" s="38"/>
    </row>
    <row r="259" spans="1:6" x14ac:dyDescent="0.3">
      <c r="A259" s="36"/>
      <c r="B259" s="37"/>
      <c r="C259" s="38"/>
      <c r="D259" s="38"/>
      <c r="E259" s="38"/>
      <c r="F259" s="38"/>
    </row>
    <row r="260" spans="1:6" x14ac:dyDescent="0.3">
      <c r="A260" s="36"/>
      <c r="B260" s="37"/>
      <c r="C260" s="38"/>
      <c r="D260" s="38"/>
      <c r="E260" s="38"/>
      <c r="F260" s="38"/>
    </row>
    <row r="261" spans="1:6" x14ac:dyDescent="0.3">
      <c r="A261" s="36"/>
      <c r="B261" s="37"/>
      <c r="C261" s="38"/>
      <c r="D261" s="38"/>
      <c r="E261" s="38"/>
      <c r="F261" s="38"/>
    </row>
    <row r="262" spans="1:6" x14ac:dyDescent="0.3">
      <c r="A262" s="36"/>
      <c r="B262" s="37"/>
      <c r="C262" s="38"/>
      <c r="D262" s="38"/>
      <c r="E262" s="38"/>
      <c r="F262" s="38"/>
    </row>
    <row r="263" spans="1:6" x14ac:dyDescent="0.3">
      <c r="A263" s="36"/>
      <c r="B263" s="37"/>
      <c r="C263" s="38"/>
      <c r="D263" s="38"/>
      <c r="E263" s="38"/>
      <c r="F263" s="38"/>
    </row>
    <row r="264" spans="1:6" x14ac:dyDescent="0.3">
      <c r="A264" s="36"/>
      <c r="B264" s="37"/>
      <c r="C264" s="38"/>
      <c r="D264" s="38"/>
      <c r="E264" s="38"/>
      <c r="F264" s="38"/>
    </row>
    <row r="265" spans="1:6" x14ac:dyDescent="0.3">
      <c r="A265" s="36"/>
      <c r="B265" s="37"/>
      <c r="C265" s="38"/>
      <c r="D265" s="38"/>
      <c r="E265" s="38"/>
      <c r="F265" s="38"/>
    </row>
    <row r="266" spans="1:6" x14ac:dyDescent="0.3">
      <c r="A266" s="36"/>
      <c r="B266" s="37"/>
      <c r="C266" s="38"/>
      <c r="D266" s="38"/>
      <c r="E266" s="38"/>
      <c r="F266" s="38"/>
    </row>
    <row r="267" spans="1:6" x14ac:dyDescent="0.3">
      <c r="A267" s="36"/>
      <c r="B267" s="37"/>
      <c r="C267" s="38"/>
      <c r="D267" s="38"/>
      <c r="E267" s="38"/>
      <c r="F267" s="38"/>
    </row>
    <row r="268" spans="1:6" x14ac:dyDescent="0.3">
      <c r="A268" s="36"/>
      <c r="B268" s="37"/>
      <c r="C268" s="38"/>
      <c r="D268" s="38"/>
      <c r="E268" s="38"/>
      <c r="F268" s="38"/>
    </row>
    <row r="269" spans="1:6" x14ac:dyDescent="0.3">
      <c r="A269" s="36"/>
      <c r="B269" s="37"/>
      <c r="C269" s="38"/>
      <c r="D269" s="38"/>
      <c r="E269" s="38"/>
      <c r="F269" s="38"/>
    </row>
    <row r="270" spans="1:6" x14ac:dyDescent="0.3">
      <c r="A270" s="36"/>
      <c r="B270" s="37"/>
      <c r="C270" s="38"/>
      <c r="D270" s="38"/>
      <c r="E270" s="38"/>
      <c r="F270" s="38"/>
    </row>
    <row r="271" spans="1:6" x14ac:dyDescent="0.3">
      <c r="A271" s="36"/>
      <c r="B271" s="37"/>
      <c r="C271" s="38"/>
      <c r="D271" s="38"/>
      <c r="E271" s="38"/>
      <c r="F271" s="38"/>
    </row>
    <row r="272" spans="1:6" x14ac:dyDescent="0.3">
      <c r="A272" s="36"/>
      <c r="B272" s="37"/>
      <c r="C272" s="38"/>
      <c r="D272" s="38"/>
      <c r="E272" s="38"/>
      <c r="F272" s="38"/>
    </row>
    <row r="273" spans="1:6" x14ac:dyDescent="0.3">
      <c r="A273" s="36"/>
      <c r="B273" s="37"/>
      <c r="C273" s="38"/>
      <c r="D273" s="38"/>
      <c r="E273" s="38"/>
      <c r="F273" s="38"/>
    </row>
    <row r="274" spans="1:6" x14ac:dyDescent="0.3">
      <c r="A274" s="36"/>
      <c r="B274" s="37"/>
      <c r="C274" s="38"/>
      <c r="D274" s="38"/>
      <c r="E274" s="38"/>
      <c r="F274" s="38"/>
    </row>
    <row r="275" spans="1:6" x14ac:dyDescent="0.3">
      <c r="A275" s="36"/>
      <c r="B275" s="37"/>
      <c r="C275" s="38"/>
      <c r="D275" s="38"/>
      <c r="E275" s="38"/>
      <c r="F275" s="38"/>
    </row>
    <row r="276" spans="1:6" x14ac:dyDescent="0.3">
      <c r="A276" s="36"/>
      <c r="B276" s="37"/>
      <c r="C276" s="38"/>
      <c r="D276" s="38"/>
      <c r="E276" s="38"/>
      <c r="F276" s="38"/>
    </row>
    <row r="277" spans="1:6" x14ac:dyDescent="0.3">
      <c r="A277" s="36"/>
      <c r="B277" s="37"/>
      <c r="C277" s="38"/>
      <c r="D277" s="38"/>
      <c r="E277" s="38"/>
      <c r="F277" s="38"/>
    </row>
    <row r="278" spans="1:6" x14ac:dyDescent="0.3">
      <c r="A278" s="36"/>
      <c r="B278" s="37"/>
      <c r="C278" s="38"/>
      <c r="D278" s="38"/>
      <c r="E278" s="38"/>
      <c r="F278" s="38"/>
    </row>
    <row r="279" spans="1:6" x14ac:dyDescent="0.3">
      <c r="A279" s="36"/>
      <c r="B279" s="37"/>
      <c r="C279" s="38"/>
      <c r="D279" s="38"/>
      <c r="E279" s="38"/>
      <c r="F279" s="38"/>
    </row>
    <row r="280" spans="1:6" x14ac:dyDescent="0.3">
      <c r="A280" s="36"/>
      <c r="B280" s="37"/>
      <c r="C280" s="38"/>
      <c r="D280" s="38"/>
      <c r="E280" s="38"/>
      <c r="F280" s="38"/>
    </row>
    <row r="281" spans="1:6" x14ac:dyDescent="0.3">
      <c r="A281" s="36"/>
      <c r="B281" s="37"/>
      <c r="C281" s="38"/>
      <c r="D281" s="38"/>
      <c r="E281" s="38"/>
      <c r="F281" s="38"/>
    </row>
    <row r="282" spans="1:6" x14ac:dyDescent="0.3">
      <c r="A282" s="36"/>
      <c r="B282" s="37"/>
      <c r="C282" s="38"/>
      <c r="D282" s="38"/>
      <c r="E282" s="38"/>
      <c r="F282" s="38"/>
    </row>
    <row r="283" spans="1:6" x14ac:dyDescent="0.3">
      <c r="A283" s="36"/>
      <c r="B283" s="37"/>
      <c r="C283" s="38"/>
      <c r="D283" s="38"/>
      <c r="E283" s="38"/>
      <c r="F283" s="38"/>
    </row>
    <row r="284" spans="1:6" x14ac:dyDescent="0.3">
      <c r="A284" s="36"/>
      <c r="B284" s="37"/>
      <c r="C284" s="38"/>
      <c r="D284" s="38"/>
      <c r="E284" s="38"/>
      <c r="F284" s="38"/>
    </row>
    <row r="285" spans="1:6" x14ac:dyDescent="0.3">
      <c r="A285" s="36"/>
      <c r="B285" s="37"/>
      <c r="C285" s="38"/>
      <c r="D285" s="38"/>
      <c r="E285" s="38"/>
      <c r="F285" s="38"/>
    </row>
    <row r="286" spans="1:6" x14ac:dyDescent="0.3">
      <c r="A286" s="36"/>
      <c r="B286" s="37"/>
      <c r="C286" s="38"/>
      <c r="D286" s="38"/>
      <c r="E286" s="38"/>
      <c r="F286" s="38"/>
    </row>
    <row r="287" spans="1:6" x14ac:dyDescent="0.3">
      <c r="A287" s="36"/>
      <c r="B287" s="37"/>
      <c r="C287" s="38"/>
      <c r="D287" s="38"/>
      <c r="E287" s="38"/>
      <c r="F287" s="38"/>
    </row>
    <row r="288" spans="1:6" x14ac:dyDescent="0.3">
      <c r="A288" s="36"/>
      <c r="B288" s="37"/>
      <c r="C288" s="38"/>
      <c r="D288" s="38"/>
      <c r="E288" s="38"/>
      <c r="F288" s="38"/>
    </row>
    <row r="289" spans="1:6" x14ac:dyDescent="0.3">
      <c r="A289" s="36"/>
      <c r="B289" s="37"/>
      <c r="C289" s="38"/>
      <c r="D289" s="38"/>
      <c r="E289" s="38"/>
      <c r="F289" s="38"/>
    </row>
    <row r="290" spans="1:6" x14ac:dyDescent="0.3">
      <c r="A290" s="36"/>
      <c r="B290" s="37"/>
      <c r="C290" s="38"/>
      <c r="D290" s="38"/>
      <c r="E290" s="38"/>
      <c r="F290" s="38"/>
    </row>
    <row r="291" spans="1:6" x14ac:dyDescent="0.3">
      <c r="A291" s="36"/>
      <c r="B291" s="37"/>
      <c r="C291" s="38"/>
      <c r="D291" s="38"/>
      <c r="E291" s="38"/>
      <c r="F291" s="38"/>
    </row>
    <row r="292" spans="1:6" x14ac:dyDescent="0.3">
      <c r="A292" s="36"/>
      <c r="B292" s="37"/>
      <c r="C292" s="38"/>
      <c r="D292" s="38"/>
      <c r="E292" s="38"/>
      <c r="F292" s="38"/>
    </row>
    <row r="293" spans="1:6" x14ac:dyDescent="0.3">
      <c r="A293" s="36"/>
      <c r="B293" s="37"/>
      <c r="C293" s="38"/>
      <c r="D293" s="38"/>
      <c r="E293" s="38"/>
      <c r="F293" s="38"/>
    </row>
    <row r="294" spans="1:6" x14ac:dyDescent="0.3">
      <c r="A294" s="36"/>
      <c r="B294" s="37"/>
      <c r="C294" s="38"/>
      <c r="D294" s="38"/>
      <c r="E294" s="38"/>
      <c r="F294" s="38"/>
    </row>
    <row r="295" spans="1:6" x14ac:dyDescent="0.3">
      <c r="A295" s="36"/>
      <c r="B295" s="37"/>
      <c r="C295" s="38"/>
      <c r="D295" s="38"/>
      <c r="E295" s="38"/>
      <c r="F295" s="38"/>
    </row>
    <row r="296" spans="1:6" x14ac:dyDescent="0.3">
      <c r="A296" s="36"/>
      <c r="B296" s="37"/>
      <c r="C296" s="38"/>
      <c r="D296" s="38"/>
      <c r="E296" s="38"/>
      <c r="F296" s="38"/>
    </row>
    <row r="297" spans="1:6" x14ac:dyDescent="0.3">
      <c r="A297" s="36"/>
      <c r="B297" s="37"/>
      <c r="C297" s="38"/>
      <c r="D297" s="38"/>
      <c r="E297" s="38"/>
      <c r="F297" s="38"/>
    </row>
    <row r="298" spans="1:6" x14ac:dyDescent="0.3">
      <c r="A298" s="36"/>
      <c r="B298" s="37"/>
      <c r="C298" s="38"/>
      <c r="D298" s="38"/>
      <c r="E298" s="38"/>
      <c r="F298" s="38"/>
    </row>
    <row r="299" spans="1:6" x14ac:dyDescent="0.3">
      <c r="A299" s="36"/>
      <c r="B299" s="37"/>
      <c r="C299" s="38"/>
      <c r="D299" s="38"/>
      <c r="E299" s="38"/>
      <c r="F299" s="38"/>
    </row>
    <row r="300" spans="1:6" x14ac:dyDescent="0.3">
      <c r="A300" s="36"/>
      <c r="B300" s="37"/>
      <c r="C300" s="38"/>
      <c r="D300" s="38"/>
      <c r="E300" s="38"/>
      <c r="F300" s="38"/>
    </row>
    <row r="301" spans="1:6" x14ac:dyDescent="0.3">
      <c r="A301" s="36"/>
      <c r="B301" s="37"/>
      <c r="C301" s="38"/>
      <c r="D301" s="38"/>
      <c r="E301" s="38"/>
      <c r="F301" s="38"/>
    </row>
    <row r="302" spans="1:6" x14ac:dyDescent="0.3">
      <c r="A302" s="36"/>
      <c r="B302" s="37"/>
      <c r="C302" s="38"/>
      <c r="D302" s="38"/>
      <c r="E302" s="38"/>
      <c r="F302" s="38"/>
    </row>
    <row r="303" spans="1:6" x14ac:dyDescent="0.3">
      <c r="A303" s="36"/>
      <c r="B303" s="37"/>
      <c r="C303" s="38"/>
      <c r="D303" s="38"/>
      <c r="E303" s="38"/>
      <c r="F303" s="38"/>
    </row>
    <row r="304" spans="1:6" x14ac:dyDescent="0.3">
      <c r="A304" s="36"/>
      <c r="B304" s="37"/>
      <c r="C304" s="38"/>
      <c r="D304" s="38"/>
      <c r="E304" s="38"/>
      <c r="F304" s="38"/>
    </row>
    <row r="305" spans="1:6" x14ac:dyDescent="0.3">
      <c r="A305" s="36"/>
      <c r="B305" s="37"/>
      <c r="C305" s="38"/>
      <c r="D305" s="38"/>
      <c r="E305" s="38"/>
      <c r="F305" s="38"/>
    </row>
    <row r="306" spans="1:6" x14ac:dyDescent="0.3">
      <c r="A306" s="36"/>
      <c r="B306" s="37"/>
      <c r="C306" s="38"/>
      <c r="D306" s="38"/>
      <c r="E306" s="38"/>
      <c r="F306" s="38"/>
    </row>
    <row r="307" spans="1:6" x14ac:dyDescent="0.3">
      <c r="A307" s="36"/>
      <c r="B307" s="37"/>
      <c r="C307" s="38"/>
      <c r="D307" s="38"/>
      <c r="E307" s="38"/>
      <c r="F307" s="38"/>
    </row>
    <row r="308" spans="1:6" x14ac:dyDescent="0.3">
      <c r="A308" s="36"/>
      <c r="B308" s="37"/>
      <c r="C308" s="38"/>
      <c r="D308" s="38"/>
      <c r="E308" s="38"/>
      <c r="F308" s="38"/>
    </row>
    <row r="309" spans="1:6" x14ac:dyDescent="0.3">
      <c r="A309" s="36"/>
      <c r="B309" s="37"/>
      <c r="C309" s="38"/>
      <c r="D309" s="38"/>
      <c r="E309" s="38"/>
      <c r="F309" s="38"/>
    </row>
    <row r="310" spans="1:6" x14ac:dyDescent="0.3">
      <c r="A310" s="36"/>
      <c r="B310" s="37"/>
      <c r="C310" s="38"/>
      <c r="D310" s="38"/>
      <c r="E310" s="38"/>
      <c r="F310" s="38"/>
    </row>
    <row r="311" spans="1:6" x14ac:dyDescent="0.3">
      <c r="A311" s="36"/>
      <c r="B311" s="37"/>
      <c r="C311" s="38"/>
      <c r="D311" s="38"/>
      <c r="E311" s="38"/>
      <c r="F311" s="38"/>
    </row>
    <row r="312" spans="1:6" x14ac:dyDescent="0.3">
      <c r="A312" s="36"/>
      <c r="B312" s="37"/>
      <c r="C312" s="38"/>
      <c r="D312" s="38"/>
      <c r="E312" s="38"/>
      <c r="F312" s="38"/>
    </row>
    <row r="313" spans="1:6" x14ac:dyDescent="0.3">
      <c r="A313" s="36"/>
      <c r="B313" s="37"/>
      <c r="C313" s="38"/>
      <c r="D313" s="38"/>
      <c r="E313" s="38"/>
      <c r="F313" s="38"/>
    </row>
    <row r="314" spans="1:6" x14ac:dyDescent="0.3">
      <c r="A314" s="36"/>
      <c r="B314" s="37"/>
      <c r="C314" s="38"/>
      <c r="D314" s="38"/>
      <c r="E314" s="38"/>
      <c r="F314" s="38"/>
    </row>
    <row r="315" spans="1:6" x14ac:dyDescent="0.3">
      <c r="A315" s="36"/>
      <c r="B315" s="37"/>
      <c r="C315" s="38"/>
      <c r="D315" s="38"/>
      <c r="E315" s="38"/>
      <c r="F315" s="38"/>
    </row>
    <row r="316" spans="1:6" x14ac:dyDescent="0.3">
      <c r="A316" s="36"/>
      <c r="B316" s="37"/>
      <c r="C316" s="38"/>
      <c r="D316" s="38"/>
      <c r="E316" s="38"/>
      <c r="F316" s="38"/>
    </row>
    <row r="317" spans="1:6" x14ac:dyDescent="0.3">
      <c r="A317" s="36"/>
      <c r="B317" s="37"/>
      <c r="C317" s="38"/>
      <c r="D317" s="38"/>
      <c r="E317" s="38"/>
      <c r="F317" s="38"/>
    </row>
    <row r="318" spans="1:6" x14ac:dyDescent="0.3">
      <c r="A318" s="36"/>
      <c r="B318" s="37"/>
      <c r="C318" s="38"/>
      <c r="D318" s="38"/>
      <c r="E318" s="38"/>
      <c r="F318" s="38"/>
    </row>
    <row r="319" spans="1:6" x14ac:dyDescent="0.3">
      <c r="A319" s="36"/>
      <c r="B319" s="37"/>
      <c r="C319" s="38"/>
      <c r="D319" s="38"/>
      <c r="E319" s="38"/>
      <c r="F319" s="38"/>
    </row>
    <row r="320" spans="1:6" x14ac:dyDescent="0.3">
      <c r="A320" s="36"/>
      <c r="B320" s="37"/>
      <c r="C320" s="38"/>
      <c r="D320" s="38"/>
      <c r="E320" s="38"/>
      <c r="F320" s="38"/>
    </row>
    <row r="321" spans="1:6" x14ac:dyDescent="0.3">
      <c r="A321" s="36"/>
      <c r="B321" s="37"/>
      <c r="C321" s="38"/>
      <c r="D321" s="38"/>
      <c r="E321" s="38"/>
      <c r="F321" s="38"/>
    </row>
    <row r="322" spans="1:6" x14ac:dyDescent="0.3">
      <c r="A322" s="36"/>
      <c r="B322" s="37"/>
      <c r="C322" s="38"/>
      <c r="D322" s="38"/>
      <c r="E322" s="38"/>
      <c r="F322" s="38"/>
    </row>
    <row r="323" spans="1:6" x14ac:dyDescent="0.3">
      <c r="A323" s="36"/>
      <c r="B323" s="37"/>
      <c r="C323" s="38"/>
      <c r="D323" s="38"/>
      <c r="E323" s="38"/>
      <c r="F323" s="38"/>
    </row>
    <row r="324" spans="1:6" x14ac:dyDescent="0.3">
      <c r="A324" s="36"/>
      <c r="B324" s="37"/>
      <c r="C324" s="38"/>
      <c r="D324" s="38"/>
      <c r="E324" s="38"/>
      <c r="F324" s="38"/>
    </row>
    <row r="325" spans="1:6" x14ac:dyDescent="0.3">
      <c r="A325" s="36"/>
      <c r="B325" s="37"/>
      <c r="C325" s="38"/>
      <c r="D325" s="38"/>
      <c r="E325" s="38"/>
      <c r="F325" s="38"/>
    </row>
    <row r="326" spans="1:6" x14ac:dyDescent="0.3">
      <c r="A326" s="36"/>
      <c r="B326" s="37"/>
      <c r="C326" s="38"/>
      <c r="D326" s="38"/>
      <c r="E326" s="38"/>
      <c r="F326" s="38"/>
    </row>
    <row r="327" spans="1:6" x14ac:dyDescent="0.3">
      <c r="A327" s="36"/>
      <c r="B327" s="37"/>
      <c r="C327" s="38"/>
      <c r="D327" s="38"/>
      <c r="E327" s="38"/>
      <c r="F327" s="38"/>
    </row>
    <row r="328" spans="1:6" x14ac:dyDescent="0.3">
      <c r="A328" s="36"/>
      <c r="B328" s="37"/>
      <c r="C328" s="38"/>
      <c r="D328" s="38"/>
      <c r="E328" s="38"/>
      <c r="F328" s="38"/>
    </row>
    <row r="329" spans="1:6" x14ac:dyDescent="0.3">
      <c r="A329" s="36"/>
      <c r="B329" s="37"/>
      <c r="C329" s="38"/>
      <c r="D329" s="38"/>
      <c r="E329" s="38"/>
      <c r="F329" s="38"/>
    </row>
    <row r="330" spans="1:6" x14ac:dyDescent="0.3">
      <c r="A330" s="36"/>
      <c r="B330" s="37"/>
      <c r="C330" s="38"/>
      <c r="D330" s="38"/>
      <c r="E330" s="38"/>
      <c r="F330" s="38"/>
    </row>
    <row r="331" spans="1:6" x14ac:dyDescent="0.3">
      <c r="A331" s="36"/>
      <c r="B331" s="37"/>
      <c r="C331" s="38"/>
      <c r="D331" s="38"/>
      <c r="E331" s="38"/>
      <c r="F331" s="38"/>
    </row>
    <row r="332" spans="1:6" x14ac:dyDescent="0.3">
      <c r="A332" s="36"/>
      <c r="B332" s="37"/>
      <c r="C332" s="38"/>
      <c r="D332" s="38"/>
      <c r="E332" s="38"/>
      <c r="F332" s="38"/>
    </row>
    <row r="333" spans="1:6" x14ac:dyDescent="0.3">
      <c r="A333" s="36"/>
      <c r="B333" s="37"/>
      <c r="C333" s="38"/>
      <c r="D333" s="38"/>
      <c r="E333" s="38"/>
      <c r="F333" s="38"/>
    </row>
    <row r="334" spans="1:6" x14ac:dyDescent="0.3">
      <c r="A334" s="36"/>
      <c r="B334" s="37"/>
      <c r="C334" s="38"/>
      <c r="D334" s="38"/>
      <c r="E334" s="38"/>
      <c r="F334" s="38"/>
    </row>
    <row r="335" spans="1:6" x14ac:dyDescent="0.3">
      <c r="A335" s="36"/>
      <c r="B335" s="37"/>
      <c r="C335" s="38"/>
      <c r="D335" s="38"/>
      <c r="E335" s="38"/>
      <c r="F335" s="38"/>
    </row>
    <row r="336" spans="1:6" x14ac:dyDescent="0.3">
      <c r="A336" s="36"/>
      <c r="B336" s="37"/>
      <c r="C336" s="38"/>
      <c r="D336" s="38"/>
      <c r="E336" s="38"/>
      <c r="F336" s="38"/>
    </row>
    <row r="337" spans="1:6" x14ac:dyDescent="0.3">
      <c r="A337" s="36"/>
      <c r="B337" s="37"/>
      <c r="C337" s="38"/>
      <c r="D337" s="38"/>
      <c r="E337" s="38"/>
      <c r="F337" s="38"/>
    </row>
    <row r="338" spans="1:6" x14ac:dyDescent="0.3">
      <c r="A338" s="36"/>
      <c r="B338" s="37"/>
      <c r="C338" s="38"/>
      <c r="D338" s="38"/>
      <c r="E338" s="38"/>
      <c r="F338" s="38"/>
    </row>
    <row r="339" spans="1:6" x14ac:dyDescent="0.3">
      <c r="A339" s="36"/>
      <c r="B339" s="37"/>
      <c r="C339" s="38"/>
      <c r="D339" s="38"/>
      <c r="E339" s="38"/>
      <c r="F339" s="38"/>
    </row>
    <row r="340" spans="1:6" x14ac:dyDescent="0.3">
      <c r="A340" s="36"/>
      <c r="B340" s="37"/>
      <c r="C340" s="38"/>
      <c r="D340" s="38"/>
      <c r="E340" s="38"/>
      <c r="F340" s="38"/>
    </row>
    <row r="341" spans="1:6" x14ac:dyDescent="0.3">
      <c r="A341" s="36"/>
      <c r="B341" s="37"/>
      <c r="C341" s="38"/>
      <c r="D341" s="38"/>
      <c r="E341" s="38"/>
      <c r="F341" s="38"/>
    </row>
    <row r="342" spans="1:6" x14ac:dyDescent="0.3">
      <c r="A342" s="36"/>
      <c r="B342" s="37"/>
      <c r="C342" s="38"/>
      <c r="D342" s="38"/>
      <c r="E342" s="38"/>
      <c r="F342" s="38"/>
    </row>
    <row r="343" spans="1:6" x14ac:dyDescent="0.3">
      <c r="A343" s="36"/>
      <c r="B343" s="37"/>
      <c r="C343" s="38"/>
      <c r="D343" s="38"/>
      <c r="E343" s="38"/>
      <c r="F343" s="38"/>
    </row>
    <row r="344" spans="1:6" x14ac:dyDescent="0.3">
      <c r="A344" s="36"/>
      <c r="B344" s="37"/>
      <c r="C344" s="38"/>
      <c r="D344" s="38"/>
      <c r="E344" s="38"/>
      <c r="F344" s="38"/>
    </row>
    <row r="345" spans="1:6" x14ac:dyDescent="0.3">
      <c r="A345" s="36"/>
      <c r="B345" s="37"/>
      <c r="C345" s="38"/>
      <c r="D345" s="38"/>
      <c r="E345" s="38"/>
      <c r="F345" s="38"/>
    </row>
    <row r="346" spans="1:6" x14ac:dyDescent="0.3">
      <c r="A346" s="36"/>
      <c r="B346" s="37"/>
      <c r="C346" s="38"/>
      <c r="D346" s="38"/>
      <c r="E346" s="38"/>
      <c r="F346" s="38"/>
    </row>
    <row r="347" spans="1:6" x14ac:dyDescent="0.3">
      <c r="A347" s="36"/>
      <c r="B347" s="37"/>
      <c r="C347" s="38"/>
      <c r="D347" s="38"/>
      <c r="E347" s="38"/>
      <c r="F347" s="38"/>
    </row>
    <row r="348" spans="1:6" x14ac:dyDescent="0.3">
      <c r="A348" s="36"/>
      <c r="B348" s="37"/>
      <c r="C348" s="38"/>
      <c r="D348" s="38"/>
      <c r="E348" s="38"/>
      <c r="F348" s="38"/>
    </row>
    <row r="349" spans="1:6" x14ac:dyDescent="0.3">
      <c r="A349" s="36"/>
      <c r="B349" s="37"/>
      <c r="C349" s="38"/>
      <c r="D349" s="38"/>
      <c r="E349" s="38"/>
      <c r="F349" s="38"/>
    </row>
    <row r="350" spans="1:6" x14ac:dyDescent="0.3">
      <c r="A350" s="36"/>
      <c r="B350" s="37"/>
      <c r="C350" s="38"/>
      <c r="D350" s="38"/>
      <c r="E350" s="38"/>
      <c r="F350" s="38"/>
    </row>
    <row r="351" spans="1:6" x14ac:dyDescent="0.3">
      <c r="A351" s="36"/>
      <c r="B351" s="37"/>
      <c r="C351" s="38"/>
      <c r="D351" s="38"/>
      <c r="E351" s="38"/>
      <c r="F351" s="38"/>
    </row>
    <row r="352" spans="1:6" x14ac:dyDescent="0.3">
      <c r="A352" s="36"/>
      <c r="B352" s="37"/>
      <c r="C352" s="38"/>
      <c r="D352" s="38"/>
      <c r="E352" s="38"/>
      <c r="F352" s="38"/>
    </row>
    <row r="353" spans="1:6" x14ac:dyDescent="0.3">
      <c r="A353" s="36"/>
      <c r="B353" s="37"/>
      <c r="C353" s="38"/>
      <c r="D353" s="38"/>
      <c r="E353" s="38"/>
      <c r="F353" s="38"/>
    </row>
    <row r="354" spans="1:6" x14ac:dyDescent="0.3">
      <c r="A354" s="36"/>
      <c r="B354" s="37"/>
      <c r="C354" s="38"/>
      <c r="D354" s="38"/>
      <c r="E354" s="38"/>
      <c r="F354" s="38"/>
    </row>
    <row r="355" spans="1:6" x14ac:dyDescent="0.3">
      <c r="A355" s="36"/>
      <c r="B355" s="37"/>
      <c r="C355" s="38"/>
      <c r="D355" s="38"/>
      <c r="E355" s="38"/>
      <c r="F355" s="38"/>
    </row>
    <row r="356" spans="1:6" x14ac:dyDescent="0.3">
      <c r="A356" s="36"/>
      <c r="B356" s="37"/>
      <c r="C356" s="38"/>
      <c r="D356" s="38"/>
      <c r="E356" s="38"/>
      <c r="F356" s="38"/>
    </row>
    <row r="357" spans="1:6" x14ac:dyDescent="0.3">
      <c r="A357" s="36"/>
      <c r="B357" s="37"/>
      <c r="C357" s="38"/>
      <c r="D357" s="38"/>
      <c r="E357" s="38"/>
      <c r="F357" s="38"/>
    </row>
    <row r="358" spans="1:6" x14ac:dyDescent="0.3">
      <c r="A358" s="36"/>
      <c r="B358" s="37"/>
      <c r="C358" s="38"/>
      <c r="D358" s="38"/>
      <c r="E358" s="38"/>
      <c r="F358" s="38"/>
    </row>
    <row r="359" spans="1:6" x14ac:dyDescent="0.3">
      <c r="A359" s="36"/>
      <c r="B359" s="37"/>
      <c r="C359" s="38"/>
      <c r="D359" s="38"/>
      <c r="E359" s="38"/>
      <c r="F359" s="38"/>
    </row>
    <row r="360" spans="1:6" x14ac:dyDescent="0.3">
      <c r="A360" s="36"/>
      <c r="B360" s="37"/>
      <c r="C360" s="38"/>
      <c r="D360" s="38"/>
      <c r="E360" s="38"/>
      <c r="F360" s="38"/>
    </row>
    <row r="361" spans="1:6" x14ac:dyDescent="0.3">
      <c r="A361" s="36"/>
      <c r="B361" s="37"/>
      <c r="C361" s="38"/>
      <c r="D361" s="38"/>
      <c r="E361" s="38"/>
      <c r="F361" s="38"/>
    </row>
    <row r="362" spans="1:6" x14ac:dyDescent="0.3">
      <c r="A362" s="36"/>
      <c r="B362" s="37"/>
      <c r="C362" s="38"/>
      <c r="D362" s="38"/>
      <c r="E362" s="38"/>
      <c r="F362" s="38"/>
    </row>
    <row r="363" spans="1:6" x14ac:dyDescent="0.3">
      <c r="A363" s="36"/>
      <c r="B363" s="37"/>
      <c r="C363" s="38"/>
      <c r="D363" s="38"/>
      <c r="E363" s="38"/>
      <c r="F363" s="38"/>
    </row>
    <row r="364" spans="1:6" x14ac:dyDescent="0.3">
      <c r="A364" s="36"/>
      <c r="B364" s="37"/>
      <c r="C364" s="38"/>
      <c r="D364" s="38"/>
      <c r="E364" s="38"/>
      <c r="F364" s="38"/>
    </row>
    <row r="365" spans="1:6" x14ac:dyDescent="0.3">
      <c r="A365" s="36"/>
      <c r="B365" s="37"/>
      <c r="C365" s="38"/>
      <c r="D365" s="38"/>
      <c r="E365" s="38"/>
      <c r="F365" s="38"/>
    </row>
    <row r="366" spans="1:6" x14ac:dyDescent="0.3">
      <c r="A366" s="36"/>
      <c r="B366" s="37"/>
      <c r="C366" s="38"/>
      <c r="D366" s="38"/>
      <c r="E366" s="38"/>
      <c r="F366" s="38"/>
    </row>
    <row r="367" spans="1:6" x14ac:dyDescent="0.3">
      <c r="A367" s="36"/>
      <c r="B367" s="37"/>
      <c r="C367" s="38"/>
      <c r="D367" s="38"/>
      <c r="E367" s="38"/>
      <c r="F367" s="38"/>
    </row>
    <row r="368" spans="1:6" x14ac:dyDescent="0.3">
      <c r="A368" s="36"/>
      <c r="B368" s="37"/>
      <c r="C368" s="38"/>
      <c r="D368" s="38"/>
      <c r="E368" s="38"/>
      <c r="F368" s="38"/>
    </row>
    <row r="369" spans="1:6" x14ac:dyDescent="0.3">
      <c r="A369" s="36"/>
      <c r="B369" s="37"/>
      <c r="C369" s="38"/>
      <c r="D369" s="38"/>
      <c r="E369" s="38"/>
      <c r="F369" s="38"/>
    </row>
    <row r="370" spans="1:6" x14ac:dyDescent="0.3">
      <c r="A370" s="36"/>
      <c r="B370" s="37"/>
      <c r="C370" s="38"/>
      <c r="D370" s="38"/>
      <c r="E370" s="38"/>
      <c r="F370" s="38"/>
    </row>
    <row r="371" spans="1:6" x14ac:dyDescent="0.3">
      <c r="A371" s="36"/>
      <c r="B371" s="37"/>
      <c r="C371" s="38"/>
      <c r="D371" s="38"/>
      <c r="E371" s="38"/>
      <c r="F371" s="38"/>
    </row>
    <row r="372" spans="1:6" x14ac:dyDescent="0.3">
      <c r="A372" s="36"/>
      <c r="B372" s="37"/>
      <c r="C372" s="38"/>
      <c r="D372" s="38"/>
      <c r="E372" s="38"/>
      <c r="F372" s="38"/>
    </row>
    <row r="373" spans="1:6" x14ac:dyDescent="0.3">
      <c r="A373" s="36"/>
      <c r="B373" s="37"/>
      <c r="C373" s="38"/>
      <c r="D373" s="38"/>
      <c r="E373" s="38"/>
      <c r="F373" s="38"/>
    </row>
    <row r="374" spans="1:6" x14ac:dyDescent="0.3">
      <c r="A374" s="36"/>
      <c r="B374" s="37"/>
      <c r="C374" s="38"/>
      <c r="D374" s="38"/>
      <c r="E374" s="38"/>
      <c r="F374" s="38"/>
    </row>
    <row r="375" spans="1:6" x14ac:dyDescent="0.3">
      <c r="A375" s="36"/>
      <c r="B375" s="37"/>
      <c r="C375" s="38"/>
      <c r="D375" s="38"/>
      <c r="E375" s="38"/>
      <c r="F375" s="38"/>
    </row>
    <row r="376" spans="1:6" x14ac:dyDescent="0.3">
      <c r="A376" s="36"/>
      <c r="B376" s="37"/>
      <c r="C376" s="38"/>
      <c r="D376" s="38"/>
      <c r="E376" s="38"/>
      <c r="F376" s="38"/>
    </row>
    <row r="377" spans="1:6" x14ac:dyDescent="0.3">
      <c r="A377" s="36"/>
      <c r="B377" s="37"/>
      <c r="C377" s="38"/>
      <c r="D377" s="38"/>
      <c r="E377" s="38"/>
      <c r="F377" s="38"/>
    </row>
    <row r="378" spans="1:6" x14ac:dyDescent="0.3">
      <c r="A378" s="36"/>
      <c r="B378" s="37"/>
      <c r="C378" s="38"/>
      <c r="D378" s="38"/>
      <c r="E378" s="38"/>
      <c r="F378" s="38"/>
    </row>
    <row r="379" spans="1:6" x14ac:dyDescent="0.3">
      <c r="A379" s="36"/>
      <c r="B379" s="37"/>
      <c r="C379" s="38"/>
      <c r="D379" s="38"/>
      <c r="E379" s="38"/>
      <c r="F379" s="38"/>
    </row>
    <row r="380" spans="1:6" x14ac:dyDescent="0.3">
      <c r="A380" s="36"/>
      <c r="B380" s="37"/>
      <c r="C380" s="38"/>
      <c r="D380" s="38"/>
      <c r="E380" s="38"/>
      <c r="F380" s="38"/>
    </row>
    <row r="381" spans="1:6" x14ac:dyDescent="0.3">
      <c r="A381" s="36"/>
      <c r="B381" s="37"/>
      <c r="C381" s="38"/>
      <c r="D381" s="38"/>
      <c r="E381" s="38"/>
      <c r="F381" s="38"/>
    </row>
    <row r="382" spans="1:6" x14ac:dyDescent="0.3">
      <c r="A382" s="36"/>
      <c r="B382" s="37"/>
      <c r="C382" s="38"/>
      <c r="D382" s="38"/>
      <c r="E382" s="38"/>
      <c r="F382" s="38"/>
    </row>
    <row r="383" spans="1:6" x14ac:dyDescent="0.3">
      <c r="A383" s="36"/>
      <c r="B383" s="37"/>
      <c r="C383" s="38"/>
      <c r="D383" s="38"/>
      <c r="E383" s="38"/>
      <c r="F383" s="38"/>
    </row>
    <row r="384" spans="1:6" x14ac:dyDescent="0.3">
      <c r="A384" s="36"/>
      <c r="B384" s="37"/>
      <c r="C384" s="38"/>
      <c r="D384" s="38"/>
      <c r="E384" s="38"/>
      <c r="F384" s="38"/>
    </row>
    <row r="385" spans="1:6" x14ac:dyDescent="0.3">
      <c r="A385" s="36"/>
      <c r="B385" s="37"/>
      <c r="C385" s="38"/>
      <c r="D385" s="38"/>
      <c r="E385" s="38"/>
      <c r="F385" s="38"/>
    </row>
    <row r="386" spans="1:6" x14ac:dyDescent="0.3">
      <c r="A386" s="36"/>
      <c r="B386" s="37"/>
      <c r="C386" s="38"/>
      <c r="D386" s="38"/>
      <c r="E386" s="38"/>
      <c r="F386" s="38"/>
    </row>
    <row r="387" spans="1:6" x14ac:dyDescent="0.3">
      <c r="A387" s="36"/>
      <c r="B387" s="37"/>
      <c r="C387" s="38"/>
      <c r="D387" s="38"/>
      <c r="E387" s="38"/>
      <c r="F387" s="38"/>
    </row>
    <row r="388" spans="1:6" x14ac:dyDescent="0.3">
      <c r="A388" s="36"/>
      <c r="B388" s="37"/>
      <c r="C388" s="38"/>
      <c r="D388" s="38"/>
      <c r="E388" s="38"/>
      <c r="F388" s="38"/>
    </row>
    <row r="389" spans="1:6" x14ac:dyDescent="0.3">
      <c r="A389" s="36"/>
      <c r="B389" s="37"/>
      <c r="C389" s="38"/>
      <c r="D389" s="38"/>
      <c r="E389" s="38"/>
      <c r="F389" s="38"/>
    </row>
    <row r="390" spans="1:6" x14ac:dyDescent="0.3">
      <c r="A390" s="36"/>
      <c r="B390" s="37"/>
      <c r="C390" s="38"/>
      <c r="D390" s="38"/>
      <c r="E390" s="38"/>
      <c r="F390" s="38"/>
    </row>
    <row r="391" spans="1:6" x14ac:dyDescent="0.3">
      <c r="A391" s="36"/>
      <c r="B391" s="37"/>
      <c r="C391" s="38"/>
      <c r="D391" s="38"/>
      <c r="E391" s="38"/>
      <c r="F391" s="38"/>
    </row>
    <row r="392" spans="1:6" x14ac:dyDescent="0.3">
      <c r="A392" s="36"/>
      <c r="B392" s="37"/>
      <c r="C392" s="38"/>
      <c r="D392" s="38"/>
      <c r="E392" s="38"/>
      <c r="F392" s="38"/>
    </row>
    <row r="393" spans="1:6" x14ac:dyDescent="0.3">
      <c r="A393" s="36"/>
      <c r="B393" s="37"/>
      <c r="C393" s="38"/>
      <c r="D393" s="38"/>
      <c r="E393" s="38"/>
      <c r="F393" s="38"/>
    </row>
    <row r="394" spans="1:6" x14ac:dyDescent="0.3">
      <c r="A394" s="36"/>
      <c r="B394" s="37"/>
      <c r="C394" s="38"/>
      <c r="D394" s="38"/>
      <c r="E394" s="38"/>
      <c r="F394" s="38"/>
    </row>
    <row r="395" spans="1:6" x14ac:dyDescent="0.3">
      <c r="A395" s="36"/>
      <c r="B395" s="37"/>
      <c r="C395" s="38"/>
      <c r="D395" s="38"/>
      <c r="E395" s="38"/>
      <c r="F395" s="38"/>
    </row>
    <row r="396" spans="1:6" x14ac:dyDescent="0.3">
      <c r="A396" s="36"/>
      <c r="B396" s="37"/>
      <c r="C396" s="38"/>
      <c r="D396" s="38"/>
      <c r="E396" s="38"/>
      <c r="F396" s="38"/>
    </row>
    <row r="397" spans="1:6" x14ac:dyDescent="0.3">
      <c r="A397" s="36"/>
      <c r="B397" s="37"/>
      <c r="C397" s="38"/>
      <c r="D397" s="38"/>
      <c r="E397" s="38"/>
      <c r="F397" s="38"/>
    </row>
    <row r="398" spans="1:6" x14ac:dyDescent="0.3">
      <c r="A398" s="36"/>
      <c r="B398" s="37"/>
      <c r="C398" s="38"/>
      <c r="D398" s="38"/>
      <c r="E398" s="38"/>
      <c r="F398" s="38"/>
    </row>
    <row r="399" spans="1:6" x14ac:dyDescent="0.3">
      <c r="A399" s="36"/>
      <c r="B399" s="37"/>
      <c r="C399" s="38"/>
      <c r="D399" s="38"/>
      <c r="E399" s="38"/>
      <c r="F399" s="38"/>
    </row>
    <row r="400" spans="1:6" x14ac:dyDescent="0.3">
      <c r="A400" s="36"/>
      <c r="B400" s="37"/>
      <c r="C400" s="38"/>
      <c r="D400" s="38"/>
      <c r="E400" s="38"/>
      <c r="F400" s="38"/>
    </row>
    <row r="401" spans="1:6" x14ac:dyDescent="0.3">
      <c r="A401" s="36"/>
      <c r="B401" s="37"/>
      <c r="C401" s="38"/>
      <c r="D401" s="38"/>
      <c r="E401" s="38"/>
      <c r="F401" s="38"/>
    </row>
    <row r="402" spans="1:6" x14ac:dyDescent="0.3">
      <c r="A402" s="36"/>
      <c r="B402" s="37"/>
      <c r="C402" s="38"/>
      <c r="D402" s="38"/>
      <c r="E402" s="38"/>
      <c r="F402" s="38"/>
    </row>
    <row r="403" spans="1:6" x14ac:dyDescent="0.3">
      <c r="A403" s="36"/>
      <c r="B403" s="37"/>
      <c r="C403" s="38"/>
      <c r="D403" s="38"/>
      <c r="E403" s="38"/>
      <c r="F403" s="38"/>
    </row>
    <row r="404" spans="1:6" x14ac:dyDescent="0.3">
      <c r="A404" s="36"/>
      <c r="B404" s="37"/>
      <c r="C404" s="38"/>
      <c r="D404" s="38"/>
      <c r="E404" s="38"/>
      <c r="F404" s="38"/>
    </row>
    <row r="405" spans="1:6" x14ac:dyDescent="0.3">
      <c r="A405" s="36"/>
      <c r="B405" s="37"/>
      <c r="C405" s="38"/>
      <c r="D405" s="38"/>
      <c r="E405" s="38"/>
      <c r="F405" s="38"/>
    </row>
    <row r="406" spans="1:6" x14ac:dyDescent="0.3">
      <c r="A406" s="36"/>
      <c r="B406" s="37"/>
      <c r="C406" s="38"/>
      <c r="D406" s="38"/>
      <c r="E406" s="38"/>
      <c r="F406" s="38"/>
    </row>
    <row r="407" spans="1:6" x14ac:dyDescent="0.3">
      <c r="A407" s="36"/>
      <c r="B407" s="37"/>
      <c r="C407" s="38"/>
      <c r="D407" s="38"/>
      <c r="E407" s="38"/>
      <c r="F407" s="38"/>
    </row>
    <row r="408" spans="1:6" x14ac:dyDescent="0.3">
      <c r="A408" s="36"/>
      <c r="B408" s="37"/>
      <c r="C408" s="38"/>
      <c r="D408" s="38"/>
      <c r="E408" s="38"/>
      <c r="F408" s="38"/>
    </row>
    <row r="409" spans="1:6" x14ac:dyDescent="0.3">
      <c r="A409" s="36"/>
      <c r="B409" s="37"/>
      <c r="C409" s="38"/>
      <c r="D409" s="38"/>
      <c r="E409" s="38"/>
      <c r="F409" s="38"/>
    </row>
    <row r="410" spans="1:6" x14ac:dyDescent="0.3">
      <c r="A410" s="36"/>
      <c r="B410" s="37"/>
      <c r="C410" s="38"/>
      <c r="D410" s="38"/>
      <c r="E410" s="38"/>
      <c r="F410" s="38"/>
    </row>
    <row r="411" spans="1:6" x14ac:dyDescent="0.3">
      <c r="A411" s="36"/>
      <c r="B411" s="37"/>
      <c r="C411" s="38"/>
      <c r="D411" s="38"/>
      <c r="E411" s="38"/>
      <c r="F411" s="38"/>
    </row>
    <row r="412" spans="1:6" x14ac:dyDescent="0.3">
      <c r="A412" s="36"/>
      <c r="B412" s="37"/>
      <c r="C412" s="38"/>
      <c r="D412" s="38"/>
      <c r="E412" s="38"/>
      <c r="F412" s="38"/>
    </row>
    <row r="413" spans="1:6" x14ac:dyDescent="0.3">
      <c r="A413" s="36"/>
      <c r="B413" s="37"/>
      <c r="C413" s="38"/>
      <c r="D413" s="38"/>
      <c r="E413" s="38"/>
      <c r="F413" s="38"/>
    </row>
    <row r="414" spans="1:6" x14ac:dyDescent="0.3">
      <c r="A414" s="36"/>
      <c r="B414" s="37"/>
      <c r="C414" s="38"/>
      <c r="D414" s="38"/>
      <c r="E414" s="38"/>
      <c r="F414" s="38"/>
    </row>
    <row r="415" spans="1:6" x14ac:dyDescent="0.3">
      <c r="A415" s="36"/>
      <c r="B415" s="37"/>
      <c r="C415" s="38"/>
      <c r="D415" s="38"/>
      <c r="E415" s="38"/>
      <c r="F415" s="38"/>
    </row>
    <row r="416" spans="1:6" x14ac:dyDescent="0.3">
      <c r="A416" s="36"/>
      <c r="B416" s="37"/>
      <c r="C416" s="38"/>
      <c r="D416" s="38"/>
      <c r="E416" s="38"/>
      <c r="F416" s="38"/>
    </row>
    <row r="417" spans="1:6" x14ac:dyDescent="0.3">
      <c r="A417" s="36"/>
      <c r="B417" s="37"/>
      <c r="C417" s="38"/>
      <c r="D417" s="38"/>
      <c r="E417" s="38"/>
      <c r="F417" s="38"/>
    </row>
    <row r="418" spans="1:6" x14ac:dyDescent="0.3">
      <c r="A418" s="36"/>
      <c r="B418" s="37"/>
      <c r="C418" s="38"/>
      <c r="D418" s="38"/>
      <c r="E418" s="38"/>
      <c r="F418" s="38"/>
    </row>
    <row r="419" spans="1:6" x14ac:dyDescent="0.3">
      <c r="A419" s="36"/>
      <c r="B419" s="37"/>
      <c r="C419" s="38"/>
      <c r="D419" s="38"/>
      <c r="E419" s="38"/>
      <c r="F419" s="38"/>
    </row>
    <row r="420" spans="1:6" x14ac:dyDescent="0.3">
      <c r="A420" s="36"/>
      <c r="B420" s="37"/>
      <c r="C420" s="38"/>
      <c r="D420" s="38"/>
      <c r="E420" s="38"/>
      <c r="F420" s="38"/>
    </row>
    <row r="421" spans="1:6" x14ac:dyDescent="0.3">
      <c r="A421" s="36"/>
      <c r="B421" s="37"/>
      <c r="C421" s="38"/>
      <c r="D421" s="38"/>
      <c r="E421" s="38"/>
      <c r="F421" s="38"/>
    </row>
    <row r="422" spans="1:6" x14ac:dyDescent="0.3">
      <c r="A422" s="36"/>
      <c r="B422" s="37"/>
      <c r="C422" s="38"/>
      <c r="D422" s="38"/>
      <c r="E422" s="38"/>
      <c r="F422" s="38"/>
    </row>
    <row r="423" spans="1:6" x14ac:dyDescent="0.3">
      <c r="A423" s="36"/>
      <c r="B423" s="37"/>
      <c r="C423" s="38"/>
      <c r="D423" s="38"/>
      <c r="E423" s="38"/>
      <c r="F423" s="38"/>
    </row>
    <row r="424" spans="1:6" x14ac:dyDescent="0.3">
      <c r="A424" s="36"/>
      <c r="B424" s="37"/>
      <c r="C424" s="38"/>
      <c r="D424" s="38"/>
      <c r="E424" s="38"/>
      <c r="F424" s="38"/>
    </row>
    <row r="425" spans="1:6" x14ac:dyDescent="0.3">
      <c r="A425" s="36"/>
      <c r="B425" s="37"/>
      <c r="C425" s="38"/>
      <c r="D425" s="38"/>
      <c r="E425" s="38"/>
      <c r="F425" s="38"/>
    </row>
    <row r="426" spans="1:6" x14ac:dyDescent="0.3">
      <c r="A426" s="36"/>
      <c r="B426" s="37"/>
      <c r="C426" s="38"/>
      <c r="D426" s="38"/>
      <c r="E426" s="38"/>
      <c r="F426" s="38"/>
    </row>
    <row r="427" spans="1:6" x14ac:dyDescent="0.3">
      <c r="A427" s="36"/>
      <c r="B427" s="37"/>
      <c r="C427" s="38"/>
      <c r="D427" s="38"/>
      <c r="E427" s="38"/>
      <c r="F427" s="38"/>
    </row>
    <row r="428" spans="1:6" x14ac:dyDescent="0.3">
      <c r="A428" s="36"/>
      <c r="B428" s="37"/>
      <c r="C428" s="38"/>
      <c r="D428" s="38"/>
      <c r="E428" s="38"/>
      <c r="F428" s="38"/>
    </row>
    <row r="429" spans="1:6" x14ac:dyDescent="0.3">
      <c r="A429" s="36"/>
      <c r="B429" s="37"/>
      <c r="C429" s="38"/>
      <c r="D429" s="38"/>
      <c r="E429" s="38"/>
      <c r="F429" s="38"/>
    </row>
    <row r="430" spans="1:6" x14ac:dyDescent="0.3">
      <c r="A430" s="36"/>
      <c r="B430" s="37"/>
      <c r="C430" s="38"/>
      <c r="D430" s="38"/>
      <c r="E430" s="38"/>
      <c r="F430" s="38"/>
    </row>
    <row r="431" spans="1:6" x14ac:dyDescent="0.3">
      <c r="A431" s="36"/>
      <c r="B431" s="37"/>
      <c r="C431" s="38"/>
      <c r="D431" s="38"/>
      <c r="E431" s="38"/>
      <c r="F431" s="38"/>
    </row>
    <row r="432" spans="1:6" x14ac:dyDescent="0.3">
      <c r="A432" s="36"/>
      <c r="B432" s="37"/>
      <c r="C432" s="38"/>
      <c r="D432" s="38"/>
      <c r="E432" s="38"/>
      <c r="F432" s="38"/>
    </row>
    <row r="433" spans="1:6" x14ac:dyDescent="0.3">
      <c r="A433" s="36"/>
      <c r="B433" s="37"/>
      <c r="C433" s="38"/>
      <c r="D433" s="38"/>
      <c r="E433" s="38"/>
      <c r="F433" s="38"/>
    </row>
    <row r="434" spans="1:6" x14ac:dyDescent="0.3">
      <c r="A434" s="36"/>
      <c r="B434" s="37"/>
      <c r="C434" s="38"/>
      <c r="D434" s="38"/>
      <c r="E434" s="38"/>
      <c r="F434" s="38"/>
    </row>
    <row r="435" spans="1:6" x14ac:dyDescent="0.3">
      <c r="A435" s="36"/>
      <c r="B435" s="37"/>
      <c r="C435" s="38"/>
      <c r="D435" s="38"/>
      <c r="E435" s="38"/>
      <c r="F435" s="38"/>
    </row>
  </sheetData>
  <mergeCells count="6">
    <mergeCell ref="A4:F4"/>
    <mergeCell ref="A1:F1"/>
    <mergeCell ref="A2:B2"/>
    <mergeCell ref="C2:F2"/>
    <mergeCell ref="A3:B3"/>
    <mergeCell ref="C3:F3"/>
  </mergeCells>
  <phoneticPr fontId="14" type="noConversion"/>
  <dataValidations disablePrompts="1" count="2">
    <dataValidation type="list" allowBlank="1" showInputMessage="1" showErrorMessage="1" sqref="H2" xr:uid="{00000000-0002-0000-0000-000000000000}">
      <formula1>$H$2:$H$5</formula1>
    </dataValidation>
    <dataValidation type="list" allowBlank="1" showInputMessage="1" showErrorMessage="1" sqref="C6:C15 C18:C34 C38:C43 C47:C57 C58:C80" xr:uid="{00000000-0002-0000-0000-000001000000}">
      <formula1>"图纸问题,招标文件问题,招标合同问题,其他问题"</formula1>
    </dataValidation>
  </dataValidations>
  <pageMargins left="0.7" right="0.7" top="0.75" bottom="0.75" header="0.3" footer="0.3"/>
  <pageSetup paperSize="9" scale="5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投标答疑汇总表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kd</dc:creator>
  <cp:lastModifiedBy>weijian li</cp:lastModifiedBy>
  <dcterms:created xsi:type="dcterms:W3CDTF">2006-09-16T00:00:00Z</dcterms:created>
  <dcterms:modified xsi:type="dcterms:W3CDTF">2026-10-07T07:09:24Z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1D7F3E97045D459CAD337771C6DC03B5_13</vt:lpwstr>
  </property>
  <property fmtid="{D5CDD505-2E9C-101B-9397-08002B2CF9AE}" pid="3" name="KSOProductBuildVer">
    <vt:lpwstr>2052-12.1.0.28505</vt:lpwstr>
  </property>
  <property fmtid="{D5CDD505-2E9C-101B-9397-08002B2CF9AE}" pid="4" name="CalculationRule">
    <vt:i4>0</vt:i4>
  </property>
</Properties>
</file>